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20" windowHeight="8148" tabRatio="833" activeTab="0"/>
  </bookViews>
  <sheets>
    <sheet name="説明" sheetId="1" r:id="rId1"/>
    <sheet name="入力" sheetId="2" r:id="rId2"/>
    <sheet name="印刷①" sheetId="3" r:id="rId3"/>
    <sheet name="印刷②" sheetId="4" r:id="rId4"/>
    <sheet name="印刷③" sheetId="5" r:id="rId5"/>
    <sheet name="印刷④" sheetId="6" r:id="rId6"/>
    <sheet name="印刷⑤" sheetId="7" r:id="rId7"/>
    <sheet name="印刷⑥" sheetId="8" r:id="rId8"/>
    <sheet name="印刷⑦" sheetId="9" r:id="rId9"/>
    <sheet name="印刷⑧" sheetId="10" r:id="rId10"/>
    <sheet name="データ処理" sheetId="11" r:id="rId11"/>
    <sheet name="日バ登録様式" sheetId="12" r:id="rId12"/>
  </sheets>
  <definedNames>
    <definedName name="_xlnm.Print_Area" localSheetId="0">'説明'!$A$1:$AM$11</definedName>
    <definedName name="_xlnm.Print_Area" localSheetId="1">'入力'!$A$1:$N$190</definedName>
  </definedNames>
  <calcPr fullCalcOnLoad="1"/>
</workbook>
</file>

<file path=xl/sharedStrings.xml><?xml version="1.0" encoding="utf-8"?>
<sst xmlns="http://schemas.openxmlformats.org/spreadsheetml/2006/main" count="642" uniqueCount="193">
  <si>
    <t>出場種目</t>
  </si>
  <si>
    <t>チーム名</t>
  </si>
  <si>
    <t>生年月日</t>
  </si>
  <si>
    <t>年齢</t>
  </si>
  <si>
    <t>性別</t>
  </si>
  <si>
    <t>男</t>
  </si>
  <si>
    <t>氏名</t>
  </si>
  <si>
    <t>ふりがな</t>
  </si>
  <si>
    <t>女</t>
  </si>
  <si>
    <t>チーム名ふりがな</t>
  </si>
  <si>
    <t>監督</t>
  </si>
  <si>
    <t>選手２</t>
  </si>
  <si>
    <t>選手１</t>
  </si>
  <si>
    <t>選手３</t>
  </si>
  <si>
    <t>選手４</t>
  </si>
  <si>
    <t>選手５</t>
  </si>
  <si>
    <t>選手６</t>
  </si>
  <si>
    <t>選手７</t>
  </si>
  <si>
    <t>基本情報</t>
  </si>
  <si>
    <t>選手名簿</t>
  </si>
  <si>
    <t>コーチ</t>
  </si>
  <si>
    <t>ふりがな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</si>
  <si>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</si>
  <si>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</si>
  <si>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</si>
  <si>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</si>
  <si>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</si>
  <si>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</si>
  <si>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</si>
  <si>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</si>
  <si>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</si>
  <si>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</si>
  <si>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</si>
  <si>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</si>
  <si>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</si>
  <si>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</si>
  <si>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</si>
  <si>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</si>
  <si>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</si>
  <si>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</si>
  <si>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</si>
  <si>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</si>
  <si>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</si>
  <si>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</si>
  <si>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</si>
  <si>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</si>
  <si>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</si>
  <si>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</si>
  <si>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</si>
  <si>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</si>
  <si>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兵庫県</t>
  </si>
  <si>
    <t>岡山県</t>
  </si>
  <si>
    <t>鳥取県</t>
  </si>
  <si>
    <t>島根県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</si>
  <si>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</si>
  <si>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</si>
  <si>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</si>
  <si>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</si>
  <si>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</si>
  <si>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</si>
  <si>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</si>
  <si>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</si>
  <si>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佐賀県</t>
  </si>
  <si>
    <t>大分県</t>
  </si>
  <si>
    <t>宮崎県</t>
  </si>
  <si>
    <t>熊本県</t>
  </si>
  <si>
    <t>鹿児島県</t>
  </si>
  <si>
    <t>沖縄県</t>
  </si>
  <si>
    <t>奈良県</t>
  </si>
  <si>
    <t>姓</t>
  </si>
  <si>
    <t>名</t>
  </si>
  <si>
    <t>せい</t>
  </si>
  <si>
    <t>めい</t>
  </si>
  <si>
    <t>月</t>
  </si>
  <si>
    <t>日</t>
  </si>
  <si>
    <t>住所</t>
  </si>
  <si>
    <t>電話番号</t>
  </si>
  <si>
    <t>申込責任者</t>
  </si>
  <si>
    <t>日本協会
登録番号</t>
  </si>
  <si>
    <t>チーム名簿</t>
  </si>
  <si>
    <t>年
(西暦)</t>
  </si>
  <si>
    <t>公認
審判員
資格</t>
  </si>
  <si>
    <t>有</t>
  </si>
  <si>
    <t>協会番号</t>
  </si>
  <si>
    <t>〒
(ﾊｲﾌﾝあり)</t>
  </si>
  <si>
    <t>連盟名</t>
  </si>
  <si>
    <t>会長名</t>
  </si>
  <si>
    <t>※年齢計算基準日</t>
  </si>
  <si>
    <t>GMT</t>
  </si>
  <si>
    <t>GWT</t>
  </si>
  <si>
    <t>AMT</t>
  </si>
  <si>
    <t>PMT</t>
  </si>
  <si>
    <t>種目</t>
  </si>
  <si>
    <t>参加者区分</t>
  </si>
  <si>
    <t>名前</t>
  </si>
  <si>
    <t>ふりがな</t>
  </si>
  <si>
    <t>グループ</t>
  </si>
  <si>
    <t>コーチ</t>
  </si>
  <si>
    <t>選手</t>
  </si>
  <si>
    <t>チーム②基本情報</t>
  </si>
  <si>
    <t>チーム②選手名簿</t>
  </si>
  <si>
    <t>チーム③基本情報</t>
  </si>
  <si>
    <t>チーム③選手名簿</t>
  </si>
  <si>
    <t>付加情報</t>
  </si>
  <si>
    <t>選手
区分</t>
  </si>
  <si>
    <t>チーム④基本情報</t>
  </si>
  <si>
    <t>チーム⑤基本情報</t>
  </si>
  <si>
    <t>チーム⑥基本情報</t>
  </si>
  <si>
    <t>チーム⑦基本情報</t>
  </si>
  <si>
    <t>チーム④選手名簿</t>
  </si>
  <si>
    <t>チーム⑤選手名簿</t>
  </si>
  <si>
    <t>チーム⑥選手名簿</t>
  </si>
  <si>
    <t>チーム⑦選手名簿</t>
  </si>
  <si>
    <t>チーム⑧基本情報</t>
  </si>
  <si>
    <t>チーム⑧選手名簿</t>
  </si>
  <si>
    <t>平成</t>
  </si>
  <si>
    <t>年</t>
  </si>
  <si>
    <t>月</t>
  </si>
  <si>
    <t>日</t>
  </si>
  <si>
    <t>申     込    責任者</t>
  </si>
  <si>
    <t>入力日</t>
  </si>
  <si>
    <t>上記選手は、本都道府県連盟に会員登録済みの者であり、本都道府県代表選手として推薦致します。</t>
  </si>
  <si>
    <t>印</t>
  </si>
  <si>
    <t>監　督</t>
  </si>
  <si>
    <t>氏　　　　　　名</t>
  </si>
  <si>
    <t>区　分</t>
  </si>
  <si>
    <t>選手８</t>
  </si>
  <si>
    <t>選手９</t>
  </si>
  <si>
    <t>団体</t>
  </si>
  <si>
    <t>チーム名略称</t>
  </si>
  <si>
    <t>ふりがな</t>
  </si>
  <si>
    <t>略称</t>
  </si>
  <si>
    <t>入力の必要はありません</t>
  </si>
  <si>
    <t>チャレンジリーグ男子</t>
  </si>
  <si>
    <t>チャレンジリーグ女子</t>
  </si>
  <si>
    <t>クラブリーグ男子</t>
  </si>
  <si>
    <t>クラブリーグ女子</t>
  </si>
  <si>
    <t>レクレーションリーグ男子</t>
  </si>
  <si>
    <t>レクレーションリーグ女子</t>
  </si>
  <si>
    <t>LWT</t>
  </si>
  <si>
    <t>LMT</t>
  </si>
  <si>
    <t>※省略可</t>
  </si>
  <si>
    <t>※省略可</t>
  </si>
  <si>
    <t>平成２６年度埼玉県社会人クラブバドミントン連盟 春季リーグ戦 申込書</t>
  </si>
  <si>
    <t>平成２６年度埼玉県社会人クラブバドミントン連盟　春季リーグ戦　申し込み入力シート</t>
  </si>
  <si>
    <t>日バ協会
登録番号</t>
  </si>
  <si>
    <t>平成２６年度 埼玉県社会人クラブバドミントン連盟大会申込みについて</t>
  </si>
  <si>
    <t>（ ※ ※ ※ このシートは印刷する必要はありません。印刷は次シート以降です。 ※ ※ ※ ）</t>
  </si>
  <si>
    <t>クラブ名</t>
  </si>
  <si>
    <t>(※省略可)</t>
  </si>
  <si>
    <t>類</t>
  </si>
  <si>
    <t>審</t>
  </si>
  <si>
    <t>指</t>
  </si>
  <si>
    <t>団体内会員番号</t>
  </si>
  <si>
    <t>氏名</t>
  </si>
  <si>
    <t>性別</t>
  </si>
  <si>
    <t>生年月日</t>
  </si>
  <si>
    <t>郵便番号</t>
  </si>
  <si>
    <t>居住所</t>
  </si>
  <si>
    <t>所属No.</t>
  </si>
  <si>
    <t>所属名</t>
  </si>
  <si>
    <t>支部No.</t>
  </si>
  <si>
    <t>連盟区分No.</t>
  </si>
  <si>
    <t>ﾌﾘｶﾞﾅ</t>
  </si>
  <si>
    <t>変更区分</t>
  </si>
  <si>
    <t>継続</t>
  </si>
  <si>
    <t>備考</t>
  </si>
  <si>
    <t>男</t>
  </si>
  <si>
    <t>19640303</t>
  </si>
  <si>
    <t>196-0303</t>
  </si>
  <si>
    <t>渋谷区宇田川町12 あずま荘</t>
  </si>
  <si>
    <t>12</t>
  </si>
  <si>
    <t>有馬小</t>
  </si>
  <si>
    <t>13113</t>
  </si>
  <si>
    <t>2</t>
  </si>
  <si>
    <t>ﾌｼﾞﾔﾏ ﾀｲﾁﾛｳ</t>
  </si>
  <si>
    <t>01</t>
  </si>
  <si>
    <t>1</t>
  </si>
  <si>
    <t>2</t>
  </si>
  <si>
    <t>3</t>
  </si>
  <si>
    <t>協力</t>
  </si>
  <si>
    <r>
      <t>＜</t>
    </r>
    <r>
      <rPr>
        <b/>
        <sz val="11"/>
        <rFont val="ＭＳ Ｐゴシック"/>
        <family val="3"/>
      </rPr>
      <t>はじめに＞</t>
    </r>
    <r>
      <rPr>
        <sz val="11"/>
        <rFont val="ＭＳ Ｐゴシック"/>
        <family val="3"/>
      </rPr>
      <t xml:space="preserve">
</t>
    </r>
  </si>
  <si>
    <t>お申込みの際に入力操作が必要なシートは「入力シート」のみです。</t>
  </si>
  <si>
    <t xml:space="preserve">当ファイルは、説明・入力・印刷①～⑧・データ処理・日バ登録様式の合計１２のシートで構成されています。
</t>
  </si>
  <si>
    <t xml:space="preserve">そのうち最後の２シート「データ処理」及び「日バ登録様式」に関しては絶対に操作しないでください。
</t>
  </si>
  <si>
    <t>公認審判員
資格の有無</t>
  </si>
  <si>
    <t>なお、手書きにてお申し込みをご希望される方は「印刷①」をクリックして開き、必要枚数分を印刷して</t>
  </si>
  <si>
    <t>ご使用下さい。</t>
  </si>
  <si>
    <r>
      <t>＜</t>
    </r>
    <r>
      <rPr>
        <b/>
        <sz val="11"/>
        <rFont val="ＭＳ Ｐゴシック"/>
        <family val="3"/>
      </rPr>
      <t>申込み（入力）の手順＞</t>
    </r>
    <r>
      <rPr>
        <sz val="11"/>
        <rFont val="ＭＳ Ｐゴシック"/>
        <family val="3"/>
      </rPr>
      <t xml:space="preserve">
「入力」シートを開き、水色になっているセルを上から順に、必要チーム分（８チームまで）だけ入力して下さい。
</t>
    </r>
    <r>
      <rPr>
        <sz val="11"/>
        <color indexed="10"/>
        <rFont val="ＭＳ Ｐゴシック"/>
        <family val="3"/>
      </rPr>
      <t>入力した値が正しくありません</t>
    </r>
    <r>
      <rPr>
        <sz val="11"/>
        <rFont val="ＭＳ Ｐゴシック"/>
        <family val="3"/>
      </rPr>
      <t>とエラー表示が出る場合、その当該セルの右下にプルダウン(▼)が表示され
ていますので、プルダウンリストから選択入力してください。
　入力上の注意　・日本協会登録番号は今年度(平成26年度)の登録番号を入力してください。
　　　　　　　　　　　・公認審判員資格は有効期限を確認の上、3級以上を保持している方は「有」を選択し
　　　　　　　　　　　　てください。
最後に、必ず入力内容に誤りが無い事を確認して下さい。
入力が全て終わったらチーム数分の印刷シート（①～⑧）を印刷してください。（</t>
    </r>
    <r>
      <rPr>
        <b/>
        <sz val="11"/>
        <color indexed="10"/>
        <rFont val="ＭＳ Ｐゴシック"/>
        <family val="3"/>
      </rPr>
      <t>印刷不要</t>
    </r>
    <r>
      <rPr>
        <sz val="11"/>
        <rFont val="ＭＳ Ｐゴシック"/>
        <family val="3"/>
      </rPr>
      <t>と表示されているシートについては印刷の必要はありません。）
全てが終了したら当ファイルを「チーム名」で保存し、大会要項に従って電子メール及び郵送にて送付してください。　</t>
    </r>
  </si>
  <si>
    <t>登録数</t>
  </si>
  <si>
    <t>協力数</t>
  </si>
  <si>
    <t>協会</t>
  </si>
  <si>
    <t>↓※同クラブから複数種目、チームをエントリーする場合は続けて以下に入力してください。↓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</si>
</sst>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b/>
      <sz val="2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/>
      <bottom style="dotted"/>
    </border>
    <border>
      <left/>
      <right/>
      <top/>
      <bottom style="thin"/>
    </border>
    <border>
      <left/>
      <right/>
      <top style="dotted"/>
      <bottom/>
    </border>
    <border>
      <left style="thin"/>
      <right/>
      <top style="thin"/>
      <bottom style="hair"/>
    </border>
    <border>
      <left style="thin"/>
      <right style="thin"/>
      <top/>
      <bottom style="hair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distributed" vertical="center" shrinkToFit="1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9" fillId="33" borderId="33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distributed" vertical="center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9" fillId="33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2" xfId="0" applyFont="1" applyBorder="1" applyAlignment="1">
      <alignment horizontal="left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9" fillId="33" borderId="41" xfId="0" applyFont="1" applyFill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33" borderId="45" xfId="0" applyFont="1" applyFill="1" applyBorder="1" applyAlignment="1" applyProtection="1">
      <alignment horizontal="left" vertical="center"/>
      <protection locked="0"/>
    </xf>
    <xf numFmtId="0" fontId="9" fillId="33" borderId="46" xfId="0" applyFont="1" applyFill="1" applyBorder="1" applyAlignment="1" applyProtection="1">
      <alignment horizontal="left" vertical="center"/>
      <protection locked="0"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PageLayoutView="0" workbookViewId="0" topLeftCell="A1">
      <selection activeCell="I12" sqref="I12"/>
    </sheetView>
  </sheetViews>
  <sheetFormatPr defaultColWidth="0" defaultRowHeight="13.5" zeroHeight="1"/>
  <cols>
    <col min="1" max="9" width="9.75390625" style="0" customWidth="1"/>
    <col min="10" max="16384" width="0" style="0" hidden="1" customWidth="1"/>
  </cols>
  <sheetData>
    <row r="1" spans="1:9" ht="18.75">
      <c r="A1" s="49" t="s">
        <v>146</v>
      </c>
      <c r="B1" s="49"/>
      <c r="C1" s="49"/>
      <c r="D1" s="49"/>
      <c r="E1" s="49"/>
      <c r="F1" s="49"/>
      <c r="G1" s="49"/>
      <c r="H1" s="49"/>
      <c r="I1" s="49"/>
    </row>
    <row r="2" ht="13.5" customHeight="1"/>
    <row r="3" spans="1:9" ht="13.5" customHeight="1">
      <c r="A3" s="47" t="s">
        <v>181</v>
      </c>
      <c r="B3" s="47"/>
      <c r="C3" s="47"/>
      <c r="D3" s="47"/>
      <c r="E3" s="47"/>
      <c r="F3" s="47"/>
      <c r="G3" s="47"/>
      <c r="H3" s="47"/>
      <c r="I3" s="47"/>
    </row>
    <row r="4" spans="1:9" ht="13.5" customHeight="1">
      <c r="A4" s="50" t="s">
        <v>183</v>
      </c>
      <c r="B4" s="50"/>
      <c r="C4" s="50"/>
      <c r="D4" s="50"/>
      <c r="E4" s="50"/>
      <c r="F4" s="50"/>
      <c r="G4" s="50"/>
      <c r="H4" s="50"/>
      <c r="I4" s="50"/>
    </row>
    <row r="5" spans="1:9" ht="13.5" customHeight="1">
      <c r="A5" s="50" t="s">
        <v>184</v>
      </c>
      <c r="B5" s="50"/>
      <c r="C5" s="50"/>
      <c r="D5" s="50"/>
      <c r="E5" s="50"/>
      <c r="F5" s="50"/>
      <c r="G5" s="50"/>
      <c r="H5" s="50"/>
      <c r="I5" s="50"/>
    </row>
    <row r="6" spans="1:9" ht="13.5" customHeight="1">
      <c r="A6" s="51" t="s">
        <v>182</v>
      </c>
      <c r="B6" s="51"/>
      <c r="C6" s="51"/>
      <c r="D6" s="51"/>
      <c r="E6" s="51"/>
      <c r="F6" s="51"/>
      <c r="G6" s="51"/>
      <c r="H6" s="51"/>
      <c r="I6" s="51"/>
    </row>
    <row r="7" spans="1:9" ht="13.5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9" ht="13.5" customHeight="1">
      <c r="A8" s="50" t="s">
        <v>186</v>
      </c>
      <c r="B8" s="50"/>
      <c r="C8" s="50"/>
      <c r="D8" s="50"/>
      <c r="E8" s="50"/>
      <c r="F8" s="50"/>
      <c r="G8" s="50"/>
      <c r="H8" s="50"/>
      <c r="I8" s="50"/>
    </row>
    <row r="9" spans="1:9" ht="13.5" customHeight="1">
      <c r="A9" s="50" t="s">
        <v>187</v>
      </c>
      <c r="B9" s="50"/>
      <c r="C9" s="50"/>
      <c r="D9" s="50"/>
      <c r="E9" s="50"/>
      <c r="F9" s="50"/>
      <c r="G9" s="50"/>
      <c r="H9" s="50"/>
      <c r="I9" s="50"/>
    </row>
    <row r="10" spans="1:9" ht="13.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89.75" customHeight="1">
      <c r="A11" s="47" t="s">
        <v>188</v>
      </c>
      <c r="B11" s="48"/>
      <c r="C11" s="48"/>
      <c r="D11" s="48"/>
      <c r="E11" s="48"/>
      <c r="F11" s="48"/>
      <c r="G11" s="48"/>
      <c r="H11" s="48"/>
      <c r="I11" s="48"/>
    </row>
    <row r="12" ht="13.5" customHeight="1"/>
  </sheetData>
  <sheetProtection password="DF67" sheet="1" objects="1" scenarios="1" selectLockedCells="1"/>
  <mergeCells count="10">
    <mergeCell ref="A3:I3"/>
    <mergeCell ref="A11:I11"/>
    <mergeCell ref="A1:I1"/>
    <mergeCell ref="A4:I4"/>
    <mergeCell ref="A5:I5"/>
    <mergeCell ref="A6:I6"/>
    <mergeCell ref="A8:I8"/>
    <mergeCell ref="A7:I7"/>
    <mergeCell ref="A10:I10"/>
    <mergeCell ref="A9:I9"/>
  </mergeCells>
  <printOptions/>
  <pageMargins left="0.7874015748031497" right="0.3937007874015748" top="0.7874015748031497" bottom="0.7874015748031497" header="0.31496062992125984" footer="0.3149606299212598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IF('入力'!D171="","",'入力'!D171)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IF('入力'!D172="","",'入力'!D172)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IF('入力'!D173="","",'入力'!D173)</f>
      </c>
      <c r="C7" s="103"/>
      <c r="D7" s="103"/>
      <c r="E7" s="104"/>
      <c r="F7" s="38" t="s">
        <v>131</v>
      </c>
      <c r="G7" s="108" t="str">
        <f>IF('入力'!D174="","",'入力'!D174)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IF('入力'!D171="","",'入力'!D10)</f>
      </c>
      <c r="C8" s="119"/>
      <c r="D8" s="119"/>
      <c r="E8" s="120"/>
      <c r="F8" s="32" t="s">
        <v>76</v>
      </c>
      <c r="G8" s="118">
        <f>IF('入力'!D171="","",'入力'!D13)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IF('入力'!D171="","","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IF('入力'!F179="","",'入力'!E179&amp;" "&amp;'入力'!F179)</f>
      </c>
      <c r="C12" s="124"/>
      <c r="D12" s="124"/>
      <c r="E12" s="116">
        <f>IF('入力'!G179="","",'入力'!G179)</f>
      </c>
      <c r="F12" s="121">
        <f>IF('入力'!J179="","",'入力'!H179&amp;"/"&amp;'入力'!I179&amp;"/"&amp;'入力'!J179)</f>
      </c>
      <c r="G12" s="116">
        <f>IF(F12="","",DATEDIF(F12,J34,"Y"))</f>
      </c>
      <c r="H12" s="116">
        <f>IF('入力'!K179="","",'入力'!K179)</f>
      </c>
      <c r="I12" s="116"/>
      <c r="J12" s="116">
        <f>IF('入力'!L179="","",'入力'!L179)</f>
      </c>
    </row>
    <row r="13" spans="1:13" ht="27" customHeight="1">
      <c r="A13" s="113"/>
      <c r="B13" s="123">
        <f>IF('入力'!D179="","",'入力'!C179&amp;" "&amp;'入力'!D179)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IF('入力'!F180="","",'入力'!E180&amp;" "&amp;'入力'!F180)</f>
      </c>
      <c r="C14" s="122"/>
      <c r="D14" s="122"/>
      <c r="E14" s="111">
        <f>IF('入力'!G180="","",'入力'!G180)</f>
      </c>
      <c r="F14" s="113">
        <f>IF('入力'!J180="","",'入力'!H180&amp;"/"&amp;'入力'!I180&amp;"/"&amp;'入力'!J180)</f>
      </c>
      <c r="G14" s="111">
        <f>IF(F14="","",DATEDIF(F14,J34,"Y"))</f>
      </c>
      <c r="H14" s="111">
        <f>IF('入力'!K180="","",'入力'!K180)</f>
      </c>
      <c r="I14" s="111"/>
      <c r="J14" s="111">
        <f>IF('入力'!L180="","",'入力'!L180)</f>
      </c>
    </row>
    <row r="15" spans="1:10" ht="27" customHeight="1">
      <c r="A15" s="113"/>
      <c r="B15" s="123">
        <f>IF('入力'!D180="","",'入力'!C180&amp;" "&amp;'入力'!D180)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IF('入力'!F181="","",'入力'!E181&amp;" "&amp;'入力'!F181)</f>
      </c>
      <c r="C16" s="122"/>
      <c r="D16" s="122"/>
      <c r="E16" s="111">
        <f>IF('入力'!G181="","",'入力'!G181)</f>
      </c>
      <c r="F16" s="113">
        <f>IF('入力'!J181="","",'入力'!H181&amp;"/"&amp;'入力'!I181&amp;"/"&amp;'入力'!J181)</f>
      </c>
      <c r="G16" s="111">
        <f>IF(F16="","",DATEDIF(F16,J34,"Y"))</f>
      </c>
      <c r="H16" s="111">
        <f>IF('入力'!K181="","",'入力'!K181)</f>
      </c>
      <c r="I16" s="111"/>
      <c r="J16" s="111">
        <f>IF('入力'!L181="","",'入力'!L181)</f>
      </c>
    </row>
    <row r="17" spans="1:10" ht="27" customHeight="1">
      <c r="A17" s="16" t="s">
        <v>12</v>
      </c>
      <c r="B17" s="123">
        <f>IF('入力'!D181="","",'入力'!C181&amp;" "&amp;'入力'!D181)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IF('入力'!F182="","",'入力'!E182&amp;" "&amp;'入力'!F182)</f>
      </c>
      <c r="C18" s="122"/>
      <c r="D18" s="122"/>
      <c r="E18" s="111">
        <f>IF('入力'!G182="","",'入力'!G182)</f>
      </c>
      <c r="F18" s="113">
        <f>IF('入力'!J182="","",'入力'!H182&amp;"/"&amp;'入力'!I182&amp;"/"&amp;'入力'!J182)</f>
      </c>
      <c r="G18" s="111">
        <f>IF(F18="","",DATEDIF(F18,J34,"Y"))</f>
      </c>
      <c r="H18" s="111">
        <f>IF('入力'!K182="","",'入力'!K182)</f>
      </c>
      <c r="I18" s="111"/>
      <c r="J18" s="111">
        <f>IF('入力'!L182="","",'入力'!L182)</f>
      </c>
    </row>
    <row r="19" spans="1:10" ht="27" customHeight="1">
      <c r="A19" s="16" t="s">
        <v>11</v>
      </c>
      <c r="B19" s="123">
        <f>IF('入力'!D182="","",'入力'!C182&amp;" "&amp;'入力'!D182)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IF('入力'!F183="","",'入力'!E183&amp;" "&amp;'入力'!F183)</f>
      </c>
      <c r="C20" s="122"/>
      <c r="D20" s="122"/>
      <c r="E20" s="111">
        <f>IF('入力'!G183="","",'入力'!G183)</f>
      </c>
      <c r="F20" s="113">
        <f>IF('入力'!J183="","",'入力'!H183&amp;"/"&amp;'入力'!I183&amp;"/"&amp;'入力'!J183)</f>
      </c>
      <c r="G20" s="111">
        <f>IF(F20="","",DATEDIF(F20,J34,"Y"))</f>
      </c>
      <c r="H20" s="111">
        <f>IF('入力'!K183="","",'入力'!K183)</f>
      </c>
      <c r="I20" s="111"/>
      <c r="J20" s="111">
        <f>IF('入力'!L183="","",'入力'!L183)</f>
      </c>
    </row>
    <row r="21" spans="1:10" ht="27" customHeight="1">
      <c r="A21" s="16" t="s">
        <v>13</v>
      </c>
      <c r="B21" s="123">
        <f>IF('入力'!D183="","",'入力'!C183&amp;" "&amp;'入力'!D183)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IF('入力'!F184="","",'入力'!E184&amp;" "&amp;'入力'!F184)</f>
      </c>
      <c r="C22" s="122"/>
      <c r="D22" s="122"/>
      <c r="E22" s="111">
        <f>IF('入力'!G184="","",'入力'!G184)</f>
      </c>
      <c r="F22" s="113">
        <f>IF('入力'!J184="","",'入力'!H184&amp;"/"&amp;'入力'!I184&amp;"/"&amp;'入力'!J184)</f>
      </c>
      <c r="G22" s="111">
        <f>IF(F22="","",DATEDIF(F22,J34,"Y"))</f>
      </c>
      <c r="H22" s="111">
        <f>IF('入力'!K184="","",'入力'!K184)</f>
      </c>
      <c r="I22" s="111"/>
      <c r="J22" s="111">
        <f>IF('入力'!L184="","",'入力'!L184)</f>
      </c>
    </row>
    <row r="23" spans="1:10" ht="27" customHeight="1">
      <c r="A23" s="16" t="s">
        <v>14</v>
      </c>
      <c r="B23" s="123">
        <f>IF('入力'!D184="","",'入力'!C184&amp;" "&amp;'入力'!D184)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IF('入力'!F185="","",'入力'!E185&amp;" "&amp;'入力'!F185)</f>
      </c>
      <c r="C24" s="122"/>
      <c r="D24" s="122"/>
      <c r="E24" s="111">
        <f>IF('入力'!G185="","",'入力'!G185)</f>
      </c>
      <c r="F24" s="113">
        <f>IF('入力'!J185="","",'入力'!H185&amp;"/"&amp;'入力'!I185&amp;"/"&amp;'入力'!J185)</f>
      </c>
      <c r="G24" s="111">
        <f>IF(F24="","",DATEDIF(F24,J34,"Y"))</f>
      </c>
      <c r="H24" s="111">
        <f>IF('入力'!K185="","",'入力'!K185)</f>
      </c>
      <c r="I24" s="111"/>
      <c r="J24" s="111">
        <f>IF('入力'!L185="","",'入力'!L185)</f>
      </c>
    </row>
    <row r="25" spans="1:10" ht="27" customHeight="1">
      <c r="A25" s="16" t="s">
        <v>15</v>
      </c>
      <c r="B25" s="123">
        <f>IF('入力'!D185="","",'入力'!C185&amp;" "&amp;'入力'!D185)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IF('入力'!F186="","",'入力'!E186&amp;" "&amp;'入力'!F186)</f>
      </c>
      <c r="C26" s="122"/>
      <c r="D26" s="122"/>
      <c r="E26" s="111">
        <f>IF('入力'!G186="","",'入力'!G186)</f>
      </c>
      <c r="F26" s="113">
        <f>IF('入力'!J186="","",'入力'!H186&amp;"/"&amp;'入力'!I186&amp;"/"&amp;'入力'!J186)</f>
      </c>
      <c r="G26" s="111">
        <f>IF(F26="","",DATEDIF(F26,J34,"Y"))</f>
      </c>
      <c r="H26" s="111">
        <f>IF('入力'!K186="","",'入力'!K186)</f>
      </c>
      <c r="I26" s="111"/>
      <c r="J26" s="111">
        <f>IF('入力'!L186="","",'入力'!L186)</f>
      </c>
    </row>
    <row r="27" spans="1:10" ht="27" customHeight="1">
      <c r="A27" s="16" t="s">
        <v>16</v>
      </c>
      <c r="B27" s="123">
        <f>IF('入力'!D186="","",'入力'!C186&amp;" "&amp;'入力'!D186)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IF('入力'!F187="","",'入力'!E187&amp;" "&amp;'入力'!F187)</f>
      </c>
      <c r="C28" s="122"/>
      <c r="D28" s="122"/>
      <c r="E28" s="111">
        <f>IF('入力'!G187="","",'入力'!G187)</f>
      </c>
      <c r="F28" s="113">
        <f>IF('入力'!J187="","",'入力'!H187&amp;"/"&amp;'入力'!I187&amp;"/"&amp;'入力'!J187)</f>
      </c>
      <c r="G28" s="111">
        <f>IF(F28="","",DATEDIF(F28,J34,"Y"))</f>
      </c>
      <c r="H28" s="111">
        <f>IF('入力'!K187="","",'入力'!K187)</f>
      </c>
      <c r="I28" s="111"/>
      <c r="J28" s="111">
        <f>IF('入力'!L187="","",'入力'!L187)</f>
      </c>
    </row>
    <row r="29" spans="1:10" ht="27" customHeight="1">
      <c r="A29" s="16" t="s">
        <v>17</v>
      </c>
      <c r="B29" s="123">
        <f>IF('入力'!D187="","",'入力'!C187&amp;" "&amp;'入力'!D187)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IF('入力'!F188="","",'入力'!E188&amp;" "&amp;'入力'!F188)</f>
      </c>
      <c r="C30" s="122"/>
      <c r="D30" s="122"/>
      <c r="E30" s="111">
        <f>IF('入力'!G188="","",'入力'!G188)</f>
      </c>
      <c r="F30" s="113">
        <f>IF('入力'!J188="","",'入力'!H188&amp;"/"&amp;'入力'!I188&amp;"/"&amp;'入力'!J188)</f>
      </c>
      <c r="G30" s="111">
        <f>IF(F30="","",DATEDIF(F30,J34,"Y"))</f>
      </c>
      <c r="H30" s="111">
        <f>IF('入力'!K188="","",'入力'!K188)</f>
      </c>
      <c r="I30" s="111"/>
      <c r="J30" s="111">
        <f>IF('入力'!L188="","",'入力'!L188)</f>
      </c>
    </row>
    <row r="31" spans="1:10" ht="27" customHeight="1">
      <c r="A31" s="16" t="str">
        <f>'入力'!B188</f>
        <v>選手８</v>
      </c>
      <c r="B31" s="123">
        <f>IF('入力'!D188="","",'入力'!C188&amp;" "&amp;'入力'!D188)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IF('入力'!F189="","",'入力'!E189&amp;" "&amp;'入力'!F189)</f>
      </c>
      <c r="C32" s="122"/>
      <c r="D32" s="122"/>
      <c r="E32" s="111">
        <f>IF('入力'!G189="","",'入力'!G189)</f>
      </c>
      <c r="F32" s="113">
        <f>IF('入力'!J189="","",'入力'!H189&amp;"/"&amp;'入力'!I189&amp;"/"&amp;'入力'!J189)</f>
      </c>
      <c r="G32" s="111">
        <f>IF(F32="","",DATEDIF(F32,J34,"Y"))</f>
      </c>
      <c r="H32" s="111">
        <f>IF('入力'!K189="","",'入力'!K189)</f>
      </c>
      <c r="I32" s="111"/>
      <c r="J32" s="111">
        <f>IF('入力'!L189="","",'入力'!L189)</f>
      </c>
    </row>
    <row r="33" spans="1:10" ht="27" customHeight="1">
      <c r="A33" s="20" t="str">
        <f>'入力'!B189</f>
        <v>選手９</v>
      </c>
      <c r="B33" s="131">
        <f>IF('入力'!D189="","",'入力'!C189&amp;" "&amp;'入力'!D189)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A2:J3"/>
    <mergeCell ref="D42:H42"/>
    <mergeCell ref="A1:J1"/>
    <mergeCell ref="B5:J5"/>
    <mergeCell ref="B8:E8"/>
    <mergeCell ref="G8:J8"/>
    <mergeCell ref="B9:J9"/>
    <mergeCell ref="B11:D11"/>
    <mergeCell ref="H11:I11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A12:A13"/>
    <mergeCell ref="B12:D12"/>
    <mergeCell ref="E12:E13"/>
    <mergeCell ref="F12:F13"/>
    <mergeCell ref="G12:G13"/>
    <mergeCell ref="H12:I13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22:D22"/>
    <mergeCell ref="E22:E23"/>
    <mergeCell ref="F22:F23"/>
    <mergeCell ref="G22:G23"/>
    <mergeCell ref="H22:I23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6:D26"/>
    <mergeCell ref="E26:E27"/>
    <mergeCell ref="F26:F27"/>
    <mergeCell ref="G26:G27"/>
    <mergeCell ref="H26:I27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1.25390625" style="0" customWidth="1"/>
    <col min="3" max="4" width="13.75390625" style="0" customWidth="1"/>
  </cols>
  <sheetData>
    <row r="1" spans="1:6" ht="12.7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103</v>
      </c>
    </row>
    <row r="2" spans="1:3" ht="12.75">
      <c r="A2">
        <f>IF('入力'!V$3="","",'入力'!V$3)</f>
      </c>
      <c r="B2" t="s">
        <v>128</v>
      </c>
      <c r="C2">
        <f>IF('入力'!D7="","",'入力'!D7)</f>
      </c>
    </row>
    <row r="3" spans="2:4" ht="12.75">
      <c r="B3" t="s">
        <v>10</v>
      </c>
      <c r="C3">
        <f>IF('印刷①'!B13="","",'印刷①'!B13)</f>
      </c>
      <c r="D3">
        <f>IF('印刷①'!B12="","",'印刷①'!B12)</f>
      </c>
    </row>
    <row r="4" spans="1:4" ht="12.75">
      <c r="A4">
        <f>IF('入力'!V$3="","",'入力'!V$3)</f>
      </c>
      <c r="B4" t="s">
        <v>97</v>
      </c>
      <c r="C4">
        <f>IF('印刷①'!B15="","",'印刷①'!B15)</f>
      </c>
      <c r="D4">
        <f>IF('印刷①'!B14="","",'印刷①'!B14)</f>
      </c>
    </row>
    <row r="5" spans="1:4" ht="12.75">
      <c r="A5">
        <f>IF('入力'!V$3="","",'入力'!V$3)</f>
      </c>
      <c r="B5" t="s">
        <v>98</v>
      </c>
      <c r="C5">
        <f>IF('印刷①'!B17="","",'印刷①'!B17&amp;"("&amp;'印刷①'!G16&amp;")")</f>
      </c>
      <c r="D5">
        <f>IF('印刷①'!B16="","",'印刷①'!B16)</f>
      </c>
    </row>
    <row r="6" spans="1:4" ht="12.75">
      <c r="A6">
        <f>IF('入力'!V$3="","",'入力'!V$3)</f>
      </c>
      <c r="B6" t="s">
        <v>98</v>
      </c>
      <c r="C6">
        <f>IF('印刷①'!B19="","",'印刷①'!B19&amp;"("&amp;'印刷①'!G18&amp;")")</f>
      </c>
      <c r="D6">
        <f>IF('印刷①'!B18="","",'印刷①'!B18)</f>
      </c>
    </row>
    <row r="7" spans="1:4" ht="12.75">
      <c r="A7">
        <f>IF('入力'!V$3="","",'入力'!V$3)</f>
      </c>
      <c r="B7" t="s">
        <v>98</v>
      </c>
      <c r="C7">
        <f>IF('印刷①'!B21="","",'印刷①'!B21&amp;"("&amp;'印刷①'!G20&amp;")")</f>
      </c>
      <c r="D7">
        <f>IF('印刷①'!B20="","",'印刷①'!B20)</f>
      </c>
    </row>
    <row r="8" spans="1:4" ht="12.75">
      <c r="A8">
        <f>IF('入力'!V$3="","",'入力'!V$3)</f>
      </c>
      <c r="B8" t="s">
        <v>98</v>
      </c>
      <c r="C8">
        <f>IF('印刷①'!B23="","",'印刷①'!B23&amp;"("&amp;'印刷①'!G22&amp;")")</f>
      </c>
      <c r="D8">
        <f>IF('印刷①'!B22="","",'印刷①'!B22)</f>
      </c>
    </row>
    <row r="9" spans="1:4" ht="12.75">
      <c r="A9">
        <f>IF('入力'!V$3="","",'入力'!V$3)</f>
      </c>
      <c r="B9" t="s">
        <v>98</v>
      </c>
      <c r="C9">
        <f>IF('印刷①'!B25="","",'印刷①'!B25&amp;"("&amp;'印刷①'!G24&amp;")")</f>
      </c>
      <c r="D9">
        <f>IF('印刷①'!B24="","",'印刷①'!B24)</f>
      </c>
    </row>
    <row r="10" spans="1:4" ht="12.75">
      <c r="A10">
        <f>IF('入力'!V$3="","",'入力'!V$3)</f>
      </c>
      <c r="B10" t="s">
        <v>98</v>
      </c>
      <c r="C10">
        <f>IF('印刷①'!B27="","",'印刷①'!B27&amp;"("&amp;'印刷①'!G26&amp;")")</f>
      </c>
      <c r="D10">
        <f>IF('印刷①'!B26="","",'印刷①'!B26)</f>
      </c>
    </row>
    <row r="11" spans="1:4" ht="12.75">
      <c r="A11">
        <f>IF('入力'!V$3="","",'入力'!V$3)</f>
      </c>
      <c r="B11" t="s">
        <v>98</v>
      </c>
      <c r="C11">
        <f>IF('印刷①'!B29="","",'印刷①'!B29&amp;"("&amp;'印刷①'!G28&amp;")")</f>
      </c>
      <c r="D11">
        <f>IF('印刷①'!B28="","",'印刷①'!B28)</f>
      </c>
    </row>
    <row r="12" spans="1:4" ht="12.75">
      <c r="A12">
        <f>IF(A2="GMT","",IF(A2="GWT","",'入力'!V$3))</f>
      </c>
      <c r="B12" t="str">
        <f>IF(A2="GMT","",IF(A2="GWT","","選手"))</f>
        <v>選手</v>
      </c>
      <c r="C12">
        <f>IF('印刷①'!B31="","",'印刷①'!B31&amp;"("&amp;'印刷①'!G30&amp;")")</f>
      </c>
      <c r="D12">
        <f>IF('印刷①'!B30="","",'印刷①'!B30)</f>
      </c>
    </row>
    <row r="13" spans="1:4" ht="12.75">
      <c r="A13">
        <f>IF(A2="GMT","",IF(A2="GWT","",'入力'!V$3))</f>
      </c>
      <c r="B13" t="str">
        <f>IF(A2="GMT","",IF(A2="GWT","","選手"))</f>
        <v>選手</v>
      </c>
      <c r="C13">
        <f>IF('印刷①'!B33="","",'印刷①'!B33&amp;"("&amp;'印刷①'!G32&amp;")")</f>
      </c>
      <c r="D13">
        <f>IF('印刷①'!B32="","",'印刷①'!B32)</f>
      </c>
    </row>
    <row r="14" spans="1:3" ht="12.75">
      <c r="A14">
        <f>IF('入力'!V$4="","",'入力'!V$4)</f>
      </c>
      <c r="B14">
        <f>IF(A14="","","団体")</f>
      </c>
      <c r="C14">
        <f>IF('印刷②'!B6="","",'印刷②'!B6)</f>
      </c>
    </row>
    <row r="15" spans="1:4" ht="12.75">
      <c r="A15">
        <f>IF('入力'!V$4="","",'入力'!V$4)</f>
      </c>
      <c r="B15">
        <f>IF(A14="","","監督")</f>
      </c>
      <c r="C15">
        <f>IF('印刷②'!B13="","",'印刷②'!B13)</f>
      </c>
      <c r="D15">
        <f>IF('印刷②'!B12="","",'印刷②'!B12)</f>
      </c>
    </row>
    <row r="16" spans="1:4" ht="12.75">
      <c r="A16">
        <f>IF('入力'!V$4="","",'入力'!V$4)</f>
      </c>
      <c r="B16">
        <f>IF(A14="","","コーチ")</f>
      </c>
      <c r="C16">
        <f>IF('印刷②'!B15="","",'印刷②'!B15)</f>
      </c>
      <c r="D16">
        <f>IF('印刷②'!B14="","",'印刷②'!B14)</f>
      </c>
    </row>
    <row r="17" spans="1:4" ht="12.75">
      <c r="A17">
        <f>IF('入力'!V$4="","",'入力'!V$4)</f>
      </c>
      <c r="B17">
        <f>IF(A14="","","選手")</f>
      </c>
      <c r="C17">
        <f>IF('印刷②'!B17="","",'印刷②'!B17&amp;"("&amp;'印刷②'!G16&amp;")")</f>
      </c>
      <c r="D17">
        <f>IF('印刷②'!B16="","",'印刷②'!B16)</f>
      </c>
    </row>
    <row r="18" spans="1:4" ht="12.75">
      <c r="A18">
        <f>IF('入力'!V$4="","",'入力'!V$4)</f>
      </c>
      <c r="B18">
        <f>IF(A14="","","選手")</f>
      </c>
      <c r="C18">
        <f>IF('印刷②'!B19="","",'印刷②'!B19&amp;"("&amp;'印刷②'!G18&amp;")")</f>
      </c>
      <c r="D18">
        <f>IF('印刷②'!B18="","",'印刷②'!B18)</f>
      </c>
    </row>
    <row r="19" spans="1:4" ht="12.75">
      <c r="A19">
        <f>IF('入力'!V$4="","",'入力'!V$4)</f>
      </c>
      <c r="B19">
        <f>IF(A14="","","選手")</f>
      </c>
      <c r="C19">
        <f>IF('印刷②'!B21="","",'印刷②'!B21&amp;"("&amp;'印刷②'!G20&amp;")")</f>
      </c>
      <c r="D19">
        <f>IF('印刷②'!B20="","",'印刷②'!B20)</f>
      </c>
    </row>
    <row r="20" spans="1:4" ht="12.75">
      <c r="A20">
        <f>IF('入力'!V$4="","",'入力'!V$4)</f>
      </c>
      <c r="B20">
        <f>IF(A14="","","選手")</f>
      </c>
      <c r="C20">
        <f>IF('印刷②'!B23="","",'印刷②'!B23&amp;"("&amp;'印刷②'!G22&amp;")")</f>
      </c>
      <c r="D20">
        <f>IF('印刷②'!B22="","",'印刷②'!B22)</f>
      </c>
    </row>
    <row r="21" spans="1:4" ht="12.75">
      <c r="A21">
        <f>IF('入力'!V$4="","",'入力'!V$4)</f>
      </c>
      <c r="B21">
        <f>IF(A14="","","選手")</f>
      </c>
      <c r="C21">
        <f>IF('印刷②'!B25="","",'印刷②'!B25&amp;"("&amp;'印刷②'!G24&amp;")")</f>
      </c>
      <c r="D21">
        <f>IF('印刷②'!B24="","",'印刷②'!B24)</f>
      </c>
    </row>
    <row r="22" spans="1:4" ht="12.75">
      <c r="A22">
        <f>IF('入力'!V$4="","",'入力'!V$4)</f>
      </c>
      <c r="B22">
        <f>IF(A14="","","選手")</f>
      </c>
      <c r="C22">
        <f>IF('印刷②'!B27="","",'印刷②'!B27&amp;"("&amp;'印刷②'!G26&amp;")")</f>
      </c>
      <c r="D22">
        <f>IF('印刷②'!B26="","",'印刷②'!B26)</f>
      </c>
    </row>
    <row r="23" spans="1:4" ht="12.75">
      <c r="A23">
        <f>IF('入力'!V$4="","",'入力'!V$4)</f>
      </c>
      <c r="B23">
        <f>IF(A14="","","選手")</f>
      </c>
      <c r="C23">
        <f>IF('印刷②'!B29="","",'印刷②'!B29&amp;"("&amp;'印刷②'!G28&amp;")")</f>
      </c>
      <c r="D23">
        <f>IF('印刷②'!B28="","",'印刷②'!B28)</f>
      </c>
    </row>
    <row r="24" spans="1:4" ht="12.75">
      <c r="A24">
        <f>IF(A14="","",IF(A14="GMT","",IF(A14="GWT","",'入力'!V$4)))</f>
      </c>
      <c r="B24">
        <f>IF(A14="","",IF(A14="GMT","",IF(A14="GWT","","選手")))</f>
      </c>
      <c r="C24">
        <f>IF('印刷②'!B31="","",'印刷②'!B31&amp;"("&amp;'印刷②'!G30&amp;")")</f>
      </c>
      <c r="D24">
        <f>IF('印刷②'!B30="","",'印刷②'!B30)</f>
      </c>
    </row>
    <row r="25" spans="1:4" ht="12.75">
      <c r="A25">
        <f>IF(A14="","",IF(A14="GMT","",IF(A14="GWT","",'入力'!V$4)))</f>
      </c>
      <c r="B25">
        <f>IF(A14="","",IF(A14="GMT","",IF(A14="GWT","","選手")))</f>
      </c>
      <c r="C25">
        <f>IF('印刷②'!B33="","",'印刷②'!B33&amp;"("&amp;'印刷②'!G32&amp;")")</f>
      </c>
      <c r="D25">
        <f>IF('印刷②'!B32="","",'印刷②'!B32)</f>
      </c>
    </row>
    <row r="26" spans="1:3" ht="12.75">
      <c r="A26">
        <f>IF('入力'!V$5="","",'入力'!V$5)</f>
      </c>
      <c r="B26">
        <f>IF(A26="","","団体")</f>
      </c>
      <c r="C26">
        <f>IF('印刷③'!B6="","",'印刷③'!B6)</f>
      </c>
    </row>
    <row r="27" spans="1:4" ht="12.75">
      <c r="A27">
        <f>IF('入力'!V$5="","",'入力'!V$5)</f>
      </c>
      <c r="B27">
        <f>IF(A26="","","監督")</f>
      </c>
      <c r="C27">
        <f>IF('印刷③'!$B$13="","",'印刷③'!$B$13)</f>
      </c>
      <c r="D27">
        <f>IF('印刷③'!$B$12="","",'印刷③'!$B$12)</f>
      </c>
    </row>
    <row r="28" spans="1:4" ht="12.75">
      <c r="A28">
        <f>IF('入力'!V$5="","",'入力'!V$5)</f>
      </c>
      <c r="B28">
        <f>IF(A26="","","コーチ")</f>
      </c>
      <c r="C28">
        <f>IF('印刷③'!$B$15="","",'印刷③'!$B$15)</f>
      </c>
      <c r="D28">
        <f>IF('印刷③'!$B$14="","",'印刷③'!$B$14)</f>
      </c>
    </row>
    <row r="29" spans="1:4" ht="12.75">
      <c r="A29">
        <f>IF('入力'!V$5="","",'入力'!V$5)</f>
      </c>
      <c r="B29">
        <f>IF(A26="","","選手")</f>
      </c>
      <c r="C29">
        <f>IF('印刷③'!$B$17="","",'印刷③'!$B$17&amp;"("&amp;'印刷③'!G16&amp;")")</f>
      </c>
      <c r="D29">
        <f>IF('印刷③'!$B$16="","",'印刷③'!$B$16)</f>
      </c>
    </row>
    <row r="30" spans="1:4" ht="12.75">
      <c r="A30">
        <f>IF('入力'!V$5="","",'入力'!V$5)</f>
      </c>
      <c r="B30">
        <f>IF(A26="","","選手")</f>
      </c>
      <c r="C30">
        <f>IF('印刷③'!$B$19="","",'印刷③'!$B$19&amp;"("&amp;'印刷③'!G18&amp;")")</f>
      </c>
      <c r="D30">
        <f>IF('印刷③'!$B$18="","",'印刷③'!$B$18)</f>
      </c>
    </row>
    <row r="31" spans="1:4" ht="12.75">
      <c r="A31">
        <f>IF('入力'!V$5="","",'入力'!V$5)</f>
      </c>
      <c r="B31">
        <f>IF(A26="","","選手")</f>
      </c>
      <c r="C31">
        <f>IF('印刷③'!$B$21="","",'印刷③'!$B$21&amp;"("&amp;'印刷③'!G20&amp;")")</f>
      </c>
      <c r="D31">
        <f>IF('印刷③'!$B$20="","",'印刷③'!$B$20)</f>
      </c>
    </row>
    <row r="32" spans="1:4" ht="12.75">
      <c r="A32">
        <f>IF('入力'!V$5="","",'入力'!V$5)</f>
      </c>
      <c r="B32">
        <f>IF(A26="","","選手")</f>
      </c>
      <c r="C32">
        <f>IF('印刷③'!$B$23="","",'印刷③'!$B$23&amp;"("&amp;'印刷③'!G22&amp;")")</f>
      </c>
      <c r="D32">
        <f>IF('印刷③'!$B$22="","",'印刷③'!$B$22)</f>
      </c>
    </row>
    <row r="33" spans="1:4" ht="12.75">
      <c r="A33">
        <f>IF('入力'!V$5="","",'入力'!V$5)</f>
      </c>
      <c r="B33">
        <f>IF(A26="","","選手")</f>
      </c>
      <c r="C33">
        <f>IF('印刷③'!$B$25="","",'印刷③'!$B$25&amp;"("&amp;'印刷③'!G24&amp;")")</f>
      </c>
      <c r="D33">
        <f>IF('印刷③'!$B$24="","",'印刷③'!$B$24)</f>
      </c>
    </row>
    <row r="34" spans="1:4" ht="12.75">
      <c r="A34">
        <f>IF('入力'!V$5="","",'入力'!V$5)</f>
      </c>
      <c r="B34">
        <f>IF(A26="","","選手")</f>
      </c>
      <c r="C34">
        <f>IF('印刷③'!$B$27="","",'印刷③'!$B$27&amp;"("&amp;'印刷③'!G26&amp;")")</f>
      </c>
      <c r="D34">
        <f>IF('印刷③'!$B$26="","",'印刷③'!$B$26)</f>
      </c>
    </row>
    <row r="35" spans="1:4" ht="12.75">
      <c r="A35">
        <f>IF('入力'!V$5="","",'入力'!V$5)</f>
      </c>
      <c r="B35">
        <f>IF(A26="","","選手")</f>
      </c>
      <c r="C35">
        <f>IF('印刷③'!$B$29="","",'印刷③'!$B$29&amp;"("&amp;'印刷③'!G28&amp;")")</f>
      </c>
      <c r="D35">
        <f>IF('印刷③'!$B$28="","",'印刷③'!$B$28)</f>
      </c>
    </row>
    <row r="36" spans="1:4" ht="12.75">
      <c r="A36">
        <f>IF(A26="","",IF(A26="GMT","",IF(A26="GWT","",'入力'!V$5)))</f>
      </c>
      <c r="B36">
        <f>IF(A26="","",IF(A26="GMT","",IF(A26="GWT","","選手")))</f>
      </c>
      <c r="C36">
        <f>IF('印刷③'!$B$31="","",'印刷③'!$B$31&amp;"("&amp;'印刷③'!G30&amp;")")</f>
      </c>
      <c r="D36">
        <f>IF('印刷③'!$B$30="","",'印刷③'!$B$30)</f>
      </c>
    </row>
    <row r="37" spans="1:4" ht="12.75">
      <c r="A37">
        <f>IF(A26="","",IF(A26="GMT","",IF(A26="GWT","",'入力'!V$5)))</f>
      </c>
      <c r="B37">
        <f>IF(A26="","",IF(A26="GMT","",IF(A26="GWT","","選手")))</f>
      </c>
      <c r="C37">
        <f>IF('印刷③'!$B$33="","",'印刷③'!$B$33&amp;"("&amp;'印刷③'!G32&amp;")")</f>
      </c>
      <c r="D37">
        <f>IF('印刷③'!$B$32="","",'印刷③'!$B$32)</f>
      </c>
    </row>
    <row r="38" spans="1:3" ht="12.75">
      <c r="A38">
        <f>IF('入力'!V$6="","",'入力'!V$6)</f>
      </c>
      <c r="B38">
        <f>IF(A38="","","団体")</f>
      </c>
      <c r="C38">
        <f>IF('印刷④'!B6="","",'印刷④'!B6)</f>
      </c>
    </row>
    <row r="39" spans="1:4" ht="12.75">
      <c r="A39">
        <f>IF('入力'!V$6="","",'入力'!V$6)</f>
      </c>
      <c r="B39">
        <f>IF(A38="","","監督")</f>
      </c>
      <c r="C39">
        <f>IF('印刷④'!$B$13="","",'印刷④'!$B$13)</f>
      </c>
      <c r="D39">
        <f>IF('印刷④'!$B$12="","",'印刷④'!$B$12)</f>
      </c>
    </row>
    <row r="40" spans="1:4" ht="12.75">
      <c r="A40">
        <f>IF('入力'!V$6="","",'入力'!V$6)</f>
      </c>
      <c r="B40">
        <f>IF(A38="","","コーチ")</f>
      </c>
      <c r="C40">
        <f>IF('印刷④'!$B$15="","",'印刷④'!$B$15)</f>
      </c>
      <c r="D40">
        <f>IF('印刷④'!$B$14="","",'印刷④'!$B$14)</f>
      </c>
    </row>
    <row r="41" spans="1:4" ht="12.75">
      <c r="A41">
        <f>IF('入力'!V$6="","",'入力'!V$6)</f>
      </c>
      <c r="B41">
        <f>IF(A38="","","選手")</f>
      </c>
      <c r="C41">
        <f>IF('印刷④'!$B$17="","",'印刷④'!$B$17&amp;"("&amp;'印刷④'!G16&amp;")")</f>
      </c>
      <c r="D41">
        <f>IF('印刷④'!$B$16="","",'印刷④'!$B$16)</f>
      </c>
    </row>
    <row r="42" spans="1:4" ht="12.75">
      <c r="A42">
        <f>IF('入力'!V$6="","",'入力'!V$6)</f>
      </c>
      <c r="B42">
        <f>IF(A38="","","選手")</f>
      </c>
      <c r="C42">
        <f>IF('印刷④'!$B$19="","",'印刷④'!$B$19&amp;"("&amp;'印刷④'!G18&amp;")")</f>
      </c>
      <c r="D42">
        <f>IF('印刷④'!$B$18="","",'印刷④'!$B$18)</f>
      </c>
    </row>
    <row r="43" spans="1:4" ht="12.75">
      <c r="A43">
        <f>IF('入力'!V$6="","",'入力'!V$6)</f>
      </c>
      <c r="B43">
        <f>IF(A38="","","選手")</f>
      </c>
      <c r="C43">
        <f>IF('印刷④'!$B$21="","",'印刷④'!$B$21&amp;"("&amp;'印刷④'!G20&amp;")")</f>
      </c>
      <c r="D43">
        <f>IF('印刷④'!$B$20="","",'印刷④'!$B$20)</f>
      </c>
    </row>
    <row r="44" spans="1:4" ht="12.75">
      <c r="A44">
        <f>IF('入力'!V$6="","",'入力'!V$6)</f>
      </c>
      <c r="B44">
        <f>IF(A38="","","選手")</f>
      </c>
      <c r="C44">
        <f>IF('印刷④'!$B$23="","",'印刷④'!$B$23&amp;"("&amp;'印刷④'!G22&amp;")")</f>
      </c>
      <c r="D44">
        <f>IF('印刷④'!$B$22="","",'印刷④'!$B$22)</f>
      </c>
    </row>
    <row r="45" spans="1:4" ht="12.75">
      <c r="A45">
        <f>IF('入力'!V$6="","",'入力'!V$6)</f>
      </c>
      <c r="B45">
        <f>IF(A38="","","選手")</f>
      </c>
      <c r="C45">
        <f>IF('印刷④'!$B$25="","",'印刷④'!$B$25&amp;"("&amp;'印刷④'!G24&amp;")")</f>
      </c>
      <c r="D45">
        <f>IF('印刷④'!$B$24="","",'印刷④'!$B$24)</f>
      </c>
    </row>
    <row r="46" spans="1:4" ht="12.75">
      <c r="A46">
        <f>IF('入力'!V$6="","",'入力'!V$6)</f>
      </c>
      <c r="B46">
        <f>IF(A38="","","選手")</f>
      </c>
      <c r="C46">
        <f>IF('印刷④'!$B$27="","",'印刷④'!$B$27&amp;"("&amp;'印刷④'!G26&amp;")")</f>
      </c>
      <c r="D46">
        <f>IF('印刷④'!$B$26="","",'印刷④'!$B$26)</f>
      </c>
    </row>
    <row r="47" spans="1:4" ht="12.75">
      <c r="A47">
        <f>IF('入力'!V$6="","",'入力'!V$6)</f>
      </c>
      <c r="B47">
        <f>IF(A38="","","選手")</f>
      </c>
      <c r="C47">
        <f>IF('印刷④'!$B$29="","",'印刷④'!$B$29&amp;"("&amp;'印刷④'!G28&amp;")")</f>
      </c>
      <c r="D47">
        <f>IF('印刷④'!$B$28="","",'印刷④'!$B$28)</f>
      </c>
    </row>
    <row r="48" spans="1:4" ht="12.75">
      <c r="A48">
        <f>IF(A38="","",IF(A38="GMT","",IF(A38="GWT","",'入力'!V$6)))</f>
      </c>
      <c r="B48">
        <f>IF(A38="","",IF(A38="GMT","",IF(A38="GWT","","選手")))</f>
      </c>
      <c r="C48">
        <f>IF('印刷④'!$B$31="","",'印刷④'!$B$31&amp;"("&amp;'印刷④'!G30&amp;")")</f>
      </c>
      <c r="D48">
        <f>IF('印刷④'!$B$30="","",'印刷④'!$B$30)</f>
      </c>
    </row>
    <row r="49" spans="1:4" ht="12.75">
      <c r="A49">
        <f>IF(A38="","",IF(A38="GMT","",IF(A38="GWT","",'入力'!V$6)))</f>
      </c>
      <c r="B49">
        <f>IF(A38="","",IF(A38="GMT","",IF(A38="GWT","","選手")))</f>
      </c>
      <c r="C49">
        <f>IF('印刷④'!$B$33="","",'印刷④'!$B$33&amp;"("&amp;'印刷④'!G32&amp;")")</f>
      </c>
      <c r="D49">
        <f>IF('印刷④'!$B$32="","",'印刷④'!$B$32)</f>
      </c>
    </row>
    <row r="50" spans="1:3" ht="12.75">
      <c r="A50">
        <f>IF('入力'!V$7="","",'入力'!V$7)</f>
      </c>
      <c r="B50">
        <f>IF(A50="","","団体")</f>
      </c>
      <c r="C50">
        <f>IF('印刷⑤'!B6="","",'印刷⑤'!B6)</f>
      </c>
    </row>
    <row r="51" spans="1:4" ht="12.75">
      <c r="A51">
        <f>IF('入力'!V$7="","",'入力'!V$7)</f>
      </c>
      <c r="B51">
        <f>IF(A50="","","監督")</f>
      </c>
      <c r="C51">
        <f>IF('印刷⑤'!$B$13="","",'印刷⑤'!$B$13)</f>
      </c>
      <c r="D51">
        <f>IF('印刷⑤'!$B$12="","",'印刷⑤'!$B$12)</f>
      </c>
    </row>
    <row r="52" spans="1:4" ht="12.75">
      <c r="A52">
        <f>IF('入力'!V$7="","",'入力'!V$7)</f>
      </c>
      <c r="B52">
        <f>IF(A50="","","コーチ")</f>
      </c>
      <c r="C52">
        <f>IF('印刷⑤'!$B$15="","",'印刷⑤'!$B$15)</f>
      </c>
      <c r="D52">
        <f>IF('印刷⑤'!$B$14="","",'印刷⑤'!$B$14)</f>
      </c>
    </row>
    <row r="53" spans="1:4" ht="12.75">
      <c r="A53">
        <f>IF('入力'!V$7="","",'入力'!V$7)</f>
      </c>
      <c r="B53">
        <f>IF(A50="","","選手")</f>
      </c>
      <c r="C53">
        <f>IF('印刷⑤'!$B$17="","",'印刷⑤'!$B$17&amp;"("&amp;'印刷⑤'!G16&amp;")")</f>
      </c>
      <c r="D53">
        <f>IF('印刷⑤'!$B$16="","",'印刷⑤'!$B$16)</f>
      </c>
    </row>
    <row r="54" spans="1:4" ht="12.75">
      <c r="A54">
        <f>IF('入力'!V$7="","",'入力'!V$7)</f>
      </c>
      <c r="B54">
        <f>IF(A50="","","選手")</f>
      </c>
      <c r="C54">
        <f>IF('印刷⑤'!$B$19="","",'印刷⑤'!$B$19&amp;"("&amp;'印刷⑤'!G18&amp;")")</f>
      </c>
      <c r="D54">
        <f>IF('印刷⑤'!$B$18="","",'印刷⑤'!$B$18)</f>
      </c>
    </row>
    <row r="55" spans="1:4" ht="12.75">
      <c r="A55">
        <f>IF('入力'!V$7="","",'入力'!V$7)</f>
      </c>
      <c r="B55">
        <f>IF(A50="","","選手")</f>
      </c>
      <c r="C55">
        <f>IF('印刷⑤'!$B$21="","",'印刷⑤'!$B$21&amp;"("&amp;'印刷⑤'!G20&amp;")")</f>
      </c>
      <c r="D55">
        <f>IF('印刷⑤'!$B$20="","",'印刷⑤'!$B$20)</f>
      </c>
    </row>
    <row r="56" spans="1:4" ht="12.75">
      <c r="A56">
        <f>IF('入力'!V$7="","",'入力'!V$7)</f>
      </c>
      <c r="B56">
        <f>IF(A50="","","選手")</f>
      </c>
      <c r="C56">
        <f>IF('印刷⑤'!$B$23="","",'印刷⑤'!$B$23&amp;"("&amp;'印刷⑤'!G22&amp;")")</f>
      </c>
      <c r="D56">
        <f>IF('印刷⑤'!$B$22="","",'印刷⑤'!$B$22)</f>
      </c>
    </row>
    <row r="57" spans="1:4" ht="12.75">
      <c r="A57">
        <f>IF('入力'!V$7="","",'入力'!V$7)</f>
      </c>
      <c r="B57">
        <f>IF(A50="","","選手")</f>
      </c>
      <c r="C57">
        <f>IF('印刷⑤'!$B$25="","",'印刷⑤'!$B$25&amp;"("&amp;'印刷⑤'!G24&amp;")")</f>
      </c>
      <c r="D57">
        <f>IF('印刷⑤'!$B$24="","",'印刷⑤'!$B$24)</f>
      </c>
    </row>
    <row r="58" spans="1:4" ht="12.75">
      <c r="A58">
        <f>IF('入力'!V$7="","",'入力'!V$7)</f>
      </c>
      <c r="B58">
        <f>IF(A50="","","選手")</f>
      </c>
      <c r="C58">
        <f>IF('印刷⑤'!$B$27="","",'印刷⑤'!$B$27&amp;"("&amp;'印刷⑤'!G26&amp;")")</f>
      </c>
      <c r="D58">
        <f>IF('印刷⑤'!$B$26="","",'印刷⑤'!$B$26)</f>
      </c>
    </row>
    <row r="59" spans="1:4" ht="12.75">
      <c r="A59">
        <f>IF('入力'!V$7="","",'入力'!V$7)</f>
      </c>
      <c r="B59">
        <f>IF(A50="","","選手")</f>
      </c>
      <c r="C59">
        <f>IF('印刷⑤'!$B$29="","",'印刷⑤'!$B$29&amp;"("&amp;'印刷⑤'!G28&amp;")")</f>
      </c>
      <c r="D59">
        <f>IF('印刷⑤'!$B$28="","",'印刷⑤'!$B$28)</f>
      </c>
    </row>
    <row r="60" spans="1:4" ht="12.75">
      <c r="A60">
        <f>IF(A50="","",IF(A50="GMT","",IF(A50="GWT","",'入力'!V$7)))</f>
      </c>
      <c r="B60">
        <f>IF(A50="","",IF(A50="GMT","",IF(A50="GWT","","選手")))</f>
      </c>
      <c r="C60">
        <f>IF('印刷⑤'!$B$31="","",'印刷⑤'!$B$31&amp;"("&amp;'印刷⑤'!G30&amp;")")</f>
      </c>
      <c r="D60">
        <f>IF('印刷⑤'!$B$30="","",'印刷⑤'!$B$30)</f>
      </c>
    </row>
    <row r="61" spans="1:4" ht="12.75">
      <c r="A61">
        <f>IF(A50="","",IF(A50="GMT","",IF(A50="GWT","",'入力'!V$7)))</f>
      </c>
      <c r="B61">
        <f>IF(A50="","",IF(A50="GMT","",IF(A50="GWT","","選手")))</f>
      </c>
      <c r="C61">
        <f>IF('印刷⑤'!$B$33="","",'印刷⑤'!$B$33&amp;"("&amp;'印刷⑤'!G32&amp;")")</f>
      </c>
      <c r="D61">
        <f>IF('印刷⑤'!$B$32="","",'印刷⑤'!$B$32)</f>
      </c>
    </row>
    <row r="62" spans="1:3" ht="12.75">
      <c r="A62">
        <f>IF('入力'!V$8="","",'入力'!V$8)</f>
      </c>
      <c r="B62">
        <f>IF(A62="","","団体")</f>
      </c>
      <c r="C62">
        <f>IF('印刷⑥'!B6="","",'印刷⑥'!B6)</f>
      </c>
    </row>
    <row r="63" spans="1:4" ht="12.75">
      <c r="A63">
        <f>IF('入力'!V$8="","",'入力'!V$8)</f>
      </c>
      <c r="B63">
        <f>IF(A62="","","監督")</f>
      </c>
      <c r="C63">
        <f>IF('印刷⑥'!$B$13="","",'印刷⑥'!$B$13)</f>
      </c>
      <c r="D63">
        <f>IF('印刷⑥'!$B$12="","",'印刷⑥'!$B$12)</f>
      </c>
    </row>
    <row r="64" spans="1:4" ht="12.75">
      <c r="A64">
        <f>IF('入力'!V$8="","",'入力'!V$8)</f>
      </c>
      <c r="B64">
        <f>IF(A62="","","コーチ")</f>
      </c>
      <c r="C64">
        <f>IF('印刷⑥'!$B$15="","",'印刷⑥'!$B$15)</f>
      </c>
      <c r="D64">
        <f>IF('印刷⑥'!$B$14="","",'印刷⑥'!$B$14)</f>
      </c>
    </row>
    <row r="65" spans="1:4" ht="12.75">
      <c r="A65">
        <f>IF('入力'!V$8="","",'入力'!V$8)</f>
      </c>
      <c r="B65">
        <f>IF(A62="","","選手")</f>
      </c>
      <c r="C65">
        <f>IF('印刷⑥'!$B$17="","",'印刷⑥'!$B$17&amp;"("&amp;'印刷⑥'!G16&amp;")")</f>
      </c>
      <c r="D65">
        <f>IF('印刷⑥'!$B$16="","",'印刷⑥'!$B$16)</f>
      </c>
    </row>
    <row r="66" spans="1:4" ht="12.75">
      <c r="A66">
        <f>IF('入力'!V$8="","",'入力'!V$8)</f>
      </c>
      <c r="B66">
        <f>IF(A62="","","選手")</f>
      </c>
      <c r="C66">
        <f>IF('印刷⑥'!$B$19="","",'印刷⑥'!$B$19&amp;"("&amp;'印刷⑥'!G18&amp;")")</f>
      </c>
      <c r="D66">
        <f>IF('印刷⑥'!$B$18="","",'印刷⑥'!$B$18)</f>
      </c>
    </row>
    <row r="67" spans="1:4" ht="12.75">
      <c r="A67">
        <f>IF('入力'!V$8="","",'入力'!V$8)</f>
      </c>
      <c r="B67">
        <f>IF(A62="","","選手")</f>
      </c>
      <c r="C67">
        <f>IF('印刷⑥'!$B$21="","",'印刷⑥'!$B$21&amp;"("&amp;'印刷⑥'!G20&amp;")")</f>
      </c>
      <c r="D67">
        <f>IF('印刷⑥'!$B$20="","",'印刷⑥'!$B$20)</f>
      </c>
    </row>
    <row r="68" spans="1:4" ht="12.75">
      <c r="A68">
        <f>IF('入力'!V$8="","",'入力'!V$8)</f>
      </c>
      <c r="B68">
        <f>IF(A62="","","選手")</f>
      </c>
      <c r="C68">
        <f>IF('印刷⑥'!$B$23="","",'印刷⑥'!$B$23&amp;"("&amp;'印刷⑥'!G22&amp;")")</f>
      </c>
      <c r="D68">
        <f>IF('印刷⑥'!$B$22="","",'印刷⑥'!$B$22)</f>
      </c>
    </row>
    <row r="69" spans="1:4" ht="12.75">
      <c r="A69">
        <f>IF('入力'!V$8="","",'入力'!V$8)</f>
      </c>
      <c r="B69">
        <f>IF(A62="","","選手")</f>
      </c>
      <c r="C69">
        <f>IF('印刷⑥'!$B$25="","",'印刷⑥'!$B$25&amp;"("&amp;'印刷⑥'!G24&amp;")")</f>
      </c>
      <c r="D69">
        <f>IF('印刷⑥'!$B$24="","",'印刷⑥'!$B$24)</f>
      </c>
    </row>
    <row r="70" spans="1:4" ht="12.75">
      <c r="A70">
        <f>IF('入力'!V$8="","",'入力'!V$8)</f>
      </c>
      <c r="B70">
        <f>IF(A62="","","選手")</f>
      </c>
      <c r="C70">
        <f>IF('印刷⑥'!$B$27="","",'印刷⑥'!$B$27&amp;"("&amp;'印刷⑥'!G26&amp;")")</f>
      </c>
      <c r="D70">
        <f>IF('印刷⑥'!$B$26="","",'印刷⑥'!$B$26)</f>
      </c>
    </row>
    <row r="71" spans="1:4" ht="12.75">
      <c r="A71">
        <f>IF('入力'!V$8="","",'入力'!V$8)</f>
      </c>
      <c r="B71">
        <f>IF(A62="","","選手")</f>
      </c>
      <c r="C71">
        <f>IF('印刷⑥'!$B$29="","",'印刷⑥'!$B$29&amp;"("&amp;'印刷⑥'!G28&amp;")")</f>
      </c>
      <c r="D71">
        <f>IF('印刷⑥'!$B$28="","",'印刷⑥'!$B$28)</f>
      </c>
    </row>
    <row r="72" spans="1:4" ht="12.75">
      <c r="A72">
        <f>IF(A62="","",IF(A62="GMT","",IF(A62="GWT","",'入力'!V$8)))</f>
      </c>
      <c r="B72">
        <f>IF(A62="","",IF(A62="GMT","",IF(A62="GWT","","選手")))</f>
      </c>
      <c r="C72">
        <f>IF('印刷⑥'!$B$31="","",'印刷⑥'!$B$31&amp;"("&amp;'印刷⑥'!G30&amp;")")</f>
      </c>
      <c r="D72">
        <f>IF('印刷⑥'!$B$30="","",'印刷⑥'!$B$30)</f>
      </c>
    </row>
    <row r="73" spans="1:4" ht="12.75">
      <c r="A73">
        <f>IF(A62="","",IF(A62="GMT","",IF(A62="GWT","",'入力'!V$8)))</f>
      </c>
      <c r="B73">
        <f>IF(A62="","",IF(A62="GMT","",IF(A62="GWT","","選手")))</f>
      </c>
      <c r="C73">
        <f>IF('印刷⑥'!$B$33="","",'印刷⑥'!$B$33&amp;"("&amp;'印刷⑥'!G32&amp;")")</f>
      </c>
      <c r="D73">
        <f>IF('印刷⑥'!$B$32="","",'印刷⑥'!$B$32)</f>
      </c>
    </row>
    <row r="74" spans="1:3" ht="12.75">
      <c r="A74">
        <f>IF('入力'!V$10="","",'入力'!V$10)</f>
      </c>
      <c r="B74">
        <f>IF(A74="","","団体")</f>
      </c>
      <c r="C74">
        <f>IF('印刷⑦'!B6="","",'印刷⑦'!B6)</f>
      </c>
    </row>
    <row r="75" spans="1:4" ht="12.75">
      <c r="A75">
        <f>IF('入力'!V$10="","",'入力'!V$10)</f>
      </c>
      <c r="B75">
        <f>IF(A74="","","監督")</f>
      </c>
      <c r="C75">
        <f>IF('印刷⑦'!$B$13="","",'印刷⑦'!$B$13)</f>
      </c>
      <c r="D75">
        <f>IF('印刷⑦'!$B$12="","",'印刷⑦'!$B$12)</f>
      </c>
    </row>
    <row r="76" spans="1:4" ht="12.75">
      <c r="A76">
        <f>IF('入力'!V$10="","",'入力'!V$10)</f>
      </c>
      <c r="B76">
        <f>IF(A74="","","コーチ")</f>
      </c>
      <c r="C76">
        <f>IF('印刷⑦'!$B$15="","",'印刷⑦'!$B$15)</f>
      </c>
      <c r="D76">
        <f>IF('印刷⑦'!$B$14="","",'印刷⑦'!$B$14)</f>
      </c>
    </row>
    <row r="77" spans="1:4" ht="12.75">
      <c r="A77">
        <f>IF('入力'!V$10="","",'入力'!V$10)</f>
      </c>
      <c r="B77">
        <f>IF(A74="","","選手")</f>
      </c>
      <c r="C77">
        <f>IF('印刷⑦'!$B$17="","",'印刷⑦'!$B$17&amp;"("&amp;'印刷⑦'!G16&amp;")")</f>
      </c>
      <c r="D77">
        <f>IF('印刷⑦'!$B$16="","",'印刷⑦'!$B$16)</f>
      </c>
    </row>
    <row r="78" spans="1:4" ht="12.75">
      <c r="A78">
        <f>IF('入力'!V$10="","",'入力'!V$10)</f>
      </c>
      <c r="B78">
        <f>IF(A74="","","選手")</f>
      </c>
      <c r="C78">
        <f>IF('印刷⑦'!$B$19="","",'印刷⑦'!$B$19&amp;"("&amp;'印刷⑦'!G18&amp;")")</f>
      </c>
      <c r="D78">
        <f>IF('印刷⑦'!$B$18="","",'印刷⑦'!$B$18)</f>
      </c>
    </row>
    <row r="79" spans="1:4" ht="12.75">
      <c r="A79">
        <f>IF('入力'!V$10="","",'入力'!V$10)</f>
      </c>
      <c r="B79">
        <f>IF(A74="","","選手")</f>
      </c>
      <c r="C79">
        <f>IF('印刷⑦'!$B$21="","",'印刷⑦'!$B$21&amp;"("&amp;'印刷⑦'!G20&amp;")")</f>
      </c>
      <c r="D79">
        <f>IF('印刷⑦'!$B$20="","",'印刷⑦'!$B$20)</f>
      </c>
    </row>
    <row r="80" spans="1:4" ht="12.75">
      <c r="A80">
        <f>IF('入力'!V$10="","",'入力'!V$10)</f>
      </c>
      <c r="B80">
        <f>IF(A74="","","選手")</f>
      </c>
      <c r="C80">
        <f>IF('印刷⑦'!$B$23="","",'印刷⑦'!$B$23&amp;"("&amp;'印刷⑦'!G22&amp;")")</f>
      </c>
      <c r="D80">
        <f>IF('印刷⑦'!$B$22="","",'印刷⑦'!$B$22)</f>
      </c>
    </row>
    <row r="81" spans="1:4" ht="12.75">
      <c r="A81">
        <f>IF('入力'!V$10="","",'入力'!V$10)</f>
      </c>
      <c r="B81">
        <f>IF(A74="","","選手")</f>
      </c>
      <c r="C81">
        <f>IF('印刷⑦'!$B$25="","",'印刷⑦'!$B$25&amp;"("&amp;'印刷⑦'!G24&amp;")")</f>
      </c>
      <c r="D81">
        <f>IF('印刷⑦'!$B$24="","",'印刷⑦'!$B$24)</f>
      </c>
    </row>
    <row r="82" spans="1:4" ht="12.75">
      <c r="A82">
        <f>IF('入力'!V$10="","",'入力'!V$10)</f>
      </c>
      <c r="B82">
        <f>IF(A74="","","選手")</f>
      </c>
      <c r="C82">
        <f>IF('印刷⑦'!$B$27="","",'印刷⑦'!$B$27&amp;"("&amp;'印刷⑦'!G26&amp;")")</f>
      </c>
      <c r="D82">
        <f>IF('印刷⑦'!$B$26="","",'印刷⑦'!$B$26)</f>
      </c>
    </row>
    <row r="83" spans="1:4" ht="12.75">
      <c r="A83">
        <f>IF('入力'!V$10="","",'入力'!V$10)</f>
      </c>
      <c r="B83">
        <f>IF(A74="","","選手")</f>
      </c>
      <c r="C83">
        <f>IF('印刷⑦'!$B$29="","",'印刷⑦'!$B$29&amp;"("&amp;'印刷⑦'!G28&amp;")")</f>
      </c>
      <c r="D83">
        <f>IF('印刷⑦'!$B$28="","",'印刷⑦'!$B$28)</f>
      </c>
    </row>
    <row r="84" spans="1:4" ht="12.75">
      <c r="A84">
        <f>IF(A74="","",IF(A74="GMT","",IF(A74="GWT","",'入力'!V$10)))</f>
      </c>
      <c r="B84">
        <f>IF(A74="","",IF(A74="GMT","",IF(A74="GWT","","選手")))</f>
      </c>
      <c r="C84">
        <f>IF('印刷⑦'!$B$31="","",'印刷⑦'!$B$31&amp;"("&amp;'印刷⑦'!G30&amp;")")</f>
      </c>
      <c r="D84">
        <f>IF('印刷⑦'!$B$30="","",'印刷⑦'!$B$30)</f>
      </c>
    </row>
    <row r="85" spans="1:4" ht="12.75">
      <c r="A85">
        <f>IF(A74="","",IF(A74="GMT","",IF(A74="GWT","",'入力'!V$10)))</f>
      </c>
      <c r="B85">
        <f>IF(A74="","",IF(A74="GMT","",IF(A74="GWT","","選手")))</f>
      </c>
      <c r="C85">
        <f>IF('印刷⑦'!$B$33="","",'印刷⑦'!$B$33&amp;"("&amp;'印刷⑦'!G32&amp;")")</f>
      </c>
      <c r="D85">
        <f>IF('印刷⑦'!$B$32="","",'印刷⑦'!$B$32)</f>
      </c>
    </row>
    <row r="86" spans="1:3" ht="12.75">
      <c r="A86">
        <f>IF('入力'!V$11="","",'入力'!V$11)</f>
      </c>
      <c r="B86">
        <f>IF(A86="","","団体")</f>
      </c>
      <c r="C86">
        <f>IF('印刷⑧'!B6="","",'印刷⑧'!B6)</f>
      </c>
    </row>
    <row r="87" spans="1:4" ht="12.75">
      <c r="A87">
        <f>IF('入力'!V$11="","",'入力'!V$11)</f>
      </c>
      <c r="B87">
        <f>IF(A86="","","監督")</f>
      </c>
      <c r="C87">
        <f>IF('印刷⑧'!$B$13="","",'印刷⑧'!$B$13)</f>
      </c>
      <c r="D87">
        <f>IF('印刷⑧'!$B$12="","",'印刷⑧'!$B$12)</f>
      </c>
    </row>
    <row r="88" spans="1:4" ht="12.75">
      <c r="A88">
        <f>IF('入力'!V$11="","",'入力'!V$11)</f>
      </c>
      <c r="B88">
        <f>IF(A86="","","コーチ")</f>
      </c>
      <c r="C88">
        <f>IF('印刷⑧'!$B$15="","",'印刷⑧'!$B$15)</f>
      </c>
      <c r="D88">
        <f>IF('印刷⑧'!$B$14="","",'印刷⑧'!$B$14)</f>
      </c>
    </row>
    <row r="89" spans="1:4" ht="12.75">
      <c r="A89">
        <f>IF('入力'!V$11="","",'入力'!V$11)</f>
      </c>
      <c r="B89">
        <f>IF(A86="","","選手")</f>
      </c>
      <c r="C89">
        <f>IF('印刷⑧'!$B$17="","",'印刷⑧'!$B$17&amp;"("&amp;'印刷⑧'!G16&amp;")")</f>
      </c>
      <c r="D89">
        <f>IF('印刷⑧'!$B$16="","",'印刷⑧'!$B$16)</f>
      </c>
    </row>
    <row r="90" spans="1:4" ht="12.75">
      <c r="A90">
        <f>IF('入力'!V$11="","",'入力'!V$11)</f>
      </c>
      <c r="B90">
        <f>IF(A86="","","選手")</f>
      </c>
      <c r="C90">
        <f>IF('印刷⑧'!$B$19="","",'印刷⑧'!$B$19&amp;"("&amp;'印刷⑧'!G18&amp;")")</f>
      </c>
      <c r="D90">
        <f>IF('印刷⑧'!$B$18="","",'印刷⑧'!$B$18)</f>
      </c>
    </row>
    <row r="91" spans="1:4" ht="12.75">
      <c r="A91">
        <f>IF('入力'!V$11="","",'入力'!V$11)</f>
      </c>
      <c r="B91">
        <f>IF(A86="","","選手")</f>
      </c>
      <c r="C91">
        <f>IF('印刷⑧'!$B$21="","",'印刷⑧'!$B$21&amp;"("&amp;'印刷⑧'!G20&amp;")")</f>
      </c>
      <c r="D91">
        <f>IF('印刷⑧'!$B$20="","",'印刷⑧'!$B$20)</f>
      </c>
    </row>
    <row r="92" spans="1:4" ht="12.75">
      <c r="A92">
        <f>IF('入力'!V$11="","",'入力'!V$11)</f>
      </c>
      <c r="B92">
        <f>IF(A86="","","選手")</f>
      </c>
      <c r="C92">
        <f>IF('印刷⑧'!$B$23="","",'印刷⑧'!$B$23&amp;"("&amp;'印刷⑧'!G22&amp;")")</f>
      </c>
      <c r="D92">
        <f>IF('印刷⑧'!$B$22="","",'印刷⑧'!$B$22)</f>
      </c>
    </row>
    <row r="93" spans="1:4" ht="12.75">
      <c r="A93">
        <f>IF('入力'!V$11="","",'入力'!V$11)</f>
      </c>
      <c r="B93">
        <f>IF(A86="","","選手")</f>
      </c>
      <c r="C93">
        <f>IF('印刷⑧'!$B$25="","",'印刷⑧'!$B$25&amp;"("&amp;'印刷⑧'!G24&amp;")")</f>
      </c>
      <c r="D93">
        <f>IF('印刷⑧'!$B$24="","",'印刷⑧'!$B$24)</f>
      </c>
    </row>
    <row r="94" spans="1:4" ht="12.75">
      <c r="A94">
        <f>IF('入力'!V$11="","",'入力'!V$11)</f>
      </c>
      <c r="B94">
        <f>IF(A86="","","選手")</f>
      </c>
      <c r="C94">
        <f>IF('印刷⑧'!$B$27="","",'印刷⑧'!$B$27&amp;"("&amp;'印刷⑧'!G26&amp;")")</f>
      </c>
      <c r="D94">
        <f>IF('印刷⑧'!$B$26="","",'印刷⑧'!$B$26)</f>
      </c>
    </row>
    <row r="95" spans="1:4" ht="12.75">
      <c r="A95">
        <f>IF('入力'!V$11="","",'入力'!V$11)</f>
      </c>
      <c r="B95">
        <f>IF(A86="","","選手")</f>
      </c>
      <c r="C95">
        <f>IF('印刷⑧'!$B$29="","",'印刷⑧'!$B$29&amp;"("&amp;'印刷⑧'!G28&amp;")")</f>
      </c>
      <c r="D95">
        <f>IF('印刷⑧'!$B$28="","",'印刷⑧'!$B$28)</f>
      </c>
    </row>
    <row r="96" spans="1:4" ht="12.75">
      <c r="A96">
        <f>IF(A86="","",IF(A86="GMT","",IF(A86="GWT","",'入力'!V$11)))</f>
      </c>
      <c r="B96">
        <f>IF(A86="","",IF(A86="GMT","",IF(A86="GWT","","選手")))</f>
      </c>
      <c r="C96">
        <f>IF('印刷⑧'!$B$31="","",'印刷⑧'!$B$31&amp;"("&amp;'印刷⑧'!G30&amp;")")</f>
      </c>
      <c r="D96">
        <f>IF('印刷⑧'!$B$30="","",'印刷⑧'!$B$30)</f>
      </c>
    </row>
    <row r="97" spans="1:4" ht="12.75">
      <c r="A97">
        <f>IF(A86="","",IF(A86="GMT","",IF(A86="GWT","",'入力'!V$11)))</f>
      </c>
      <c r="B97">
        <f>IF(A86="","",IF(A86="GMT","",IF(A86="GWT","","選手")))</f>
      </c>
      <c r="C97">
        <f>IF('印刷⑧'!$B$33="","",'印刷⑧'!$B$33&amp;"("&amp;'印刷⑧'!G32&amp;")")</f>
      </c>
      <c r="D97">
        <f>IF('印刷⑧'!$B$32="","",'印刷⑧'!$B$32)</f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4" width="5.625" style="0" customWidth="1"/>
    <col min="5" max="5" width="14.125" style="0" customWidth="1"/>
    <col min="6" max="7" width="7.125" style="0" customWidth="1"/>
    <col min="8" max="8" width="4.75390625" style="0" customWidth="1"/>
    <col min="11" max="11" width="24.875" style="0" customWidth="1"/>
    <col min="12" max="12" width="7.375" style="0" customWidth="1"/>
    <col min="14" max="14" width="7.25390625" style="0" customWidth="1"/>
    <col min="15" max="15" width="10.00390625" style="0" customWidth="1"/>
    <col min="16" max="16" width="12.50390625" style="0" bestFit="1" customWidth="1"/>
  </cols>
  <sheetData>
    <row r="1" spans="1:19" ht="12.75">
      <c r="A1" t="s">
        <v>191</v>
      </c>
      <c r="B1" t="s">
        <v>150</v>
      </c>
      <c r="C1" t="s">
        <v>151</v>
      </c>
      <c r="D1" t="s">
        <v>152</v>
      </c>
      <c r="E1" t="s">
        <v>153</v>
      </c>
      <c r="F1" s="52" t="s">
        <v>154</v>
      </c>
      <c r="G1" s="52"/>
      <c r="H1" t="s">
        <v>155</v>
      </c>
      <c r="I1" t="s">
        <v>156</v>
      </c>
      <c r="J1" t="s">
        <v>157</v>
      </c>
      <c r="K1" t="s">
        <v>158</v>
      </c>
      <c r="L1" t="s">
        <v>159</v>
      </c>
      <c r="M1" t="s">
        <v>160</v>
      </c>
      <c r="N1" t="s">
        <v>161</v>
      </c>
      <c r="O1" t="s">
        <v>162</v>
      </c>
      <c r="P1" t="s">
        <v>163</v>
      </c>
      <c r="Q1" t="s">
        <v>164</v>
      </c>
      <c r="R1" t="s">
        <v>165</v>
      </c>
      <c r="S1" t="s">
        <v>166</v>
      </c>
    </row>
    <row r="2" spans="1:16" ht="12.75">
      <c r="A2" s="39" t="s">
        <v>176</v>
      </c>
      <c r="B2" s="39" t="s">
        <v>177</v>
      </c>
      <c r="C2" s="39" t="s">
        <v>178</v>
      </c>
      <c r="D2" s="39" t="s">
        <v>179</v>
      </c>
      <c r="E2" s="41"/>
      <c r="F2" s="41"/>
      <c r="G2" s="41"/>
      <c r="H2" s="40" t="s">
        <v>167</v>
      </c>
      <c r="I2" s="40" t="s">
        <v>168</v>
      </c>
      <c r="J2" s="40" t="s">
        <v>169</v>
      </c>
      <c r="K2" s="40" t="s">
        <v>170</v>
      </c>
      <c r="L2" s="40" t="s">
        <v>171</v>
      </c>
      <c r="M2" s="40" t="s">
        <v>172</v>
      </c>
      <c r="N2" s="40" t="s">
        <v>173</v>
      </c>
      <c r="O2" s="40" t="s">
        <v>174</v>
      </c>
      <c r="P2" s="40" t="s">
        <v>175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showGridLines="0" zoomScalePageLayoutView="0" workbookViewId="0" topLeftCell="A1">
      <selection activeCell="E4" sqref="E4"/>
    </sheetView>
  </sheetViews>
  <sheetFormatPr defaultColWidth="4.50390625" defaultRowHeight="13.5"/>
  <cols>
    <col min="1" max="1" width="1.12109375" style="0" customWidth="1"/>
    <col min="2" max="6" width="10.00390625" style="0" customWidth="1"/>
    <col min="7" max="7" width="4.00390625" style="0" customWidth="1"/>
    <col min="8" max="8" width="5.50390625" style="0" customWidth="1"/>
    <col min="9" max="10" width="3.00390625" style="0" customWidth="1"/>
    <col min="11" max="11" width="11.25390625" style="0" customWidth="1"/>
    <col min="12" max="12" width="5.00390625" style="0" customWidth="1"/>
    <col min="13" max="13" width="5.25390625" style="0" customWidth="1"/>
    <col min="14" max="14" width="1.00390625" style="0" customWidth="1"/>
    <col min="15" max="19" width="7.50390625" style="0" hidden="1" customWidth="1"/>
    <col min="20" max="20" width="20.375" style="0" hidden="1" customWidth="1"/>
    <col min="21" max="25" width="7.50390625" style="0" hidden="1" customWidth="1"/>
    <col min="26" max="255" width="7.50390625" style="0" customWidth="1"/>
  </cols>
  <sheetData>
    <row r="1" spans="2:13" ht="19.5" customHeight="1">
      <c r="B1" s="98" t="s">
        <v>144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19.5" customHeight="1">
      <c r="B2" s="97" t="s">
        <v>147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24" ht="19.5" customHeight="1">
      <c r="B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 t="s">
        <v>5</v>
      </c>
      <c r="S3" t="s">
        <v>22</v>
      </c>
      <c r="T3" t="s">
        <v>133</v>
      </c>
      <c r="U3" t="s">
        <v>88</v>
      </c>
      <c r="V3">
        <f>IF(ISERROR(VLOOKUP(D6,$T$3:$U$10,2,))=TRUE,"",VLOOKUP(D6,$T$3:$U$10,2,))</f>
      </c>
      <c r="W3" t="s">
        <v>25</v>
      </c>
      <c r="X3" t="str">
        <f>IF(COUNTIF(W3:W28,D5),"社会人クラブバドミントン連盟","バドミントン協会")</f>
        <v>バドミントン協会</v>
      </c>
    </row>
    <row r="4" spans="2:23" ht="19.5" customHeight="1">
      <c r="B4" s="78" t="s">
        <v>120</v>
      </c>
      <c r="C4" s="79"/>
      <c r="D4" s="15" t="s">
        <v>115</v>
      </c>
      <c r="E4" s="37">
        <v>26</v>
      </c>
      <c r="F4" s="21" t="s">
        <v>116</v>
      </c>
      <c r="G4" s="81">
        <v>4</v>
      </c>
      <c r="H4" s="81"/>
      <c r="I4" s="80" t="s">
        <v>117</v>
      </c>
      <c r="J4" s="80"/>
      <c r="K4" s="37"/>
      <c r="L4" s="80" t="s">
        <v>118</v>
      </c>
      <c r="M4" s="82"/>
      <c r="P4" t="s">
        <v>180</v>
      </c>
      <c r="Q4" t="s">
        <v>82</v>
      </c>
      <c r="R4" t="s">
        <v>8</v>
      </c>
      <c r="S4" t="s">
        <v>23</v>
      </c>
      <c r="T4" t="s">
        <v>134</v>
      </c>
      <c r="U4" t="s">
        <v>89</v>
      </c>
      <c r="V4">
        <f>IF(ISERROR(VLOOKUP(D33,$T$3:$U$10,2,))=TRUE,"",VLOOKUP(D33,$T$3:$U$10,2,))</f>
      </c>
      <c r="W4" t="s">
        <v>26</v>
      </c>
    </row>
    <row r="5" spans="2:23" ht="22.5" customHeight="1">
      <c r="B5" s="87" t="s">
        <v>148</v>
      </c>
      <c r="C5" s="87"/>
      <c r="D5" s="88"/>
      <c r="E5" s="89"/>
      <c r="F5" s="89"/>
      <c r="G5" s="89"/>
      <c r="H5" s="89"/>
      <c r="I5" s="89"/>
      <c r="J5" s="89"/>
      <c r="K5" s="89"/>
      <c r="L5" s="89"/>
      <c r="M5" s="90"/>
      <c r="S5" t="s">
        <v>24</v>
      </c>
      <c r="T5" t="s">
        <v>135</v>
      </c>
      <c r="U5" t="s">
        <v>90</v>
      </c>
      <c r="V5">
        <f>IF(ISERROR(VLOOKUP(D56,$T$3:$U$10,2,))=TRUE,"",VLOOKUP(D56,$T$3:$U$10,2,))</f>
      </c>
      <c r="W5" t="s">
        <v>30</v>
      </c>
    </row>
    <row r="6" spans="2:23" ht="22.5" customHeight="1">
      <c r="B6" s="62" t="s">
        <v>0</v>
      </c>
      <c r="C6" s="62"/>
      <c r="D6" s="66"/>
      <c r="E6" s="67"/>
      <c r="F6" s="67"/>
      <c r="G6" s="67"/>
      <c r="H6" s="67"/>
      <c r="I6" s="67"/>
      <c r="J6" s="67"/>
      <c r="K6" s="67"/>
      <c r="L6" s="67"/>
      <c r="M6" s="68"/>
      <c r="P6">
        <v>26</v>
      </c>
      <c r="Q6">
        <v>1</v>
      </c>
      <c r="R6">
        <v>1</v>
      </c>
      <c r="S6" t="s">
        <v>25</v>
      </c>
      <c r="T6" t="s">
        <v>136</v>
      </c>
      <c r="U6" t="s">
        <v>91</v>
      </c>
      <c r="V6">
        <f>IF(ISERROR(VLOOKUP(D79,$T$3:$U$10,2,))=TRUE,"",VLOOKUP(D79,$T$3:$U$10,2,))</f>
      </c>
      <c r="W6" t="s">
        <v>31</v>
      </c>
    </row>
    <row r="7" spans="2:23" ht="22.5" customHeight="1">
      <c r="B7" s="62" t="s">
        <v>1</v>
      </c>
      <c r="C7" s="62"/>
      <c r="D7" s="66"/>
      <c r="E7" s="67"/>
      <c r="F7" s="67"/>
      <c r="G7" s="67"/>
      <c r="H7" s="67"/>
      <c r="I7" s="67"/>
      <c r="J7" s="67"/>
      <c r="K7" s="67"/>
      <c r="L7" s="67"/>
      <c r="M7" s="68"/>
      <c r="P7">
        <v>27</v>
      </c>
      <c r="Q7">
        <v>2</v>
      </c>
      <c r="R7">
        <v>2</v>
      </c>
      <c r="S7" t="s">
        <v>26</v>
      </c>
      <c r="T7" t="s">
        <v>137</v>
      </c>
      <c r="U7" t="s">
        <v>140</v>
      </c>
      <c r="V7">
        <f>IF(ISERROR(VLOOKUP(D102,$T$3:$U$10,2,))=TRUE,"",VLOOKUP(D102,$T$3:$U$10,2,))</f>
      </c>
      <c r="W7" t="s">
        <v>32</v>
      </c>
    </row>
    <row r="8" spans="2:23" ht="22.5" customHeight="1">
      <c r="B8" s="62" t="s">
        <v>9</v>
      </c>
      <c r="C8" s="62"/>
      <c r="D8" s="66"/>
      <c r="E8" s="67"/>
      <c r="F8" s="67"/>
      <c r="G8" s="67"/>
      <c r="H8" s="67"/>
      <c r="I8" s="67"/>
      <c r="J8" s="67"/>
      <c r="K8" s="67"/>
      <c r="L8" s="67"/>
      <c r="M8" s="68"/>
      <c r="Q8">
        <v>3</v>
      </c>
      <c r="R8">
        <v>3</v>
      </c>
      <c r="S8" t="s">
        <v>27</v>
      </c>
      <c r="T8" t="s">
        <v>138</v>
      </c>
      <c r="U8" t="s">
        <v>139</v>
      </c>
      <c r="V8">
        <f>IF(ISERROR(VLOOKUP(D125,$T$3:$U$10,2,))=TRUE,"",VLOOKUP(D125,$T$3:$U$10,2,))</f>
      </c>
      <c r="W8" t="s">
        <v>33</v>
      </c>
    </row>
    <row r="9" spans="2:23" ht="22.5" customHeight="1">
      <c r="B9" s="53" t="s">
        <v>129</v>
      </c>
      <c r="C9" s="54"/>
      <c r="D9" s="55" t="s">
        <v>149</v>
      </c>
      <c r="E9" s="56"/>
      <c r="F9" s="56"/>
      <c r="G9" s="56"/>
      <c r="H9" s="56"/>
      <c r="I9" s="56"/>
      <c r="J9" s="56"/>
      <c r="K9" s="56"/>
      <c r="L9" s="56"/>
      <c r="M9" s="57"/>
      <c r="Q9">
        <v>4</v>
      </c>
      <c r="R9">
        <v>4</v>
      </c>
      <c r="S9" t="s">
        <v>28</v>
      </c>
      <c r="V9">
        <f>IF(ISERROR(VLOOKUP(D148,$T$3:$U$10,2,))=TRUE,"",VLOOKUP(D148,$T$3:$U$10,2,))</f>
      </c>
      <c r="W9" t="s">
        <v>35</v>
      </c>
    </row>
    <row r="10" spans="2:23" ht="22.5" customHeight="1">
      <c r="B10" s="91" t="s">
        <v>119</v>
      </c>
      <c r="C10" s="30" t="s">
        <v>6</v>
      </c>
      <c r="D10" s="94"/>
      <c r="E10" s="95"/>
      <c r="F10" s="95"/>
      <c r="G10" s="95"/>
      <c r="H10" s="95"/>
      <c r="I10" s="95"/>
      <c r="J10" s="95"/>
      <c r="K10" s="95"/>
      <c r="L10" s="95"/>
      <c r="M10" s="96"/>
      <c r="Q10">
        <v>5</v>
      </c>
      <c r="R10">
        <v>5</v>
      </c>
      <c r="S10" t="s">
        <v>29</v>
      </c>
      <c r="V10">
        <f>IF(ISERROR(VLOOKUP(D171,$T$3:$U$10,2,))=TRUE,"",VLOOKUP(D171,$T$3:$U$10,2,))</f>
      </c>
      <c r="W10" t="s">
        <v>40</v>
      </c>
    </row>
    <row r="11" spans="2:23" ht="22.5" customHeight="1">
      <c r="B11" s="92"/>
      <c r="C11" s="31" t="s">
        <v>84</v>
      </c>
      <c r="D11" s="66"/>
      <c r="E11" s="67"/>
      <c r="F11" s="67"/>
      <c r="G11" s="67"/>
      <c r="H11" s="67"/>
      <c r="I11" s="67"/>
      <c r="J11" s="67"/>
      <c r="K11" s="67"/>
      <c r="L11" s="67"/>
      <c r="M11" s="68"/>
      <c r="Q11">
        <v>6</v>
      </c>
      <c r="R11">
        <v>6</v>
      </c>
      <c r="S11" t="s">
        <v>30</v>
      </c>
      <c r="W11" t="s">
        <v>38</v>
      </c>
    </row>
    <row r="12" spans="2:23" ht="22.5" customHeight="1">
      <c r="B12" s="92"/>
      <c r="C12" s="28" t="s">
        <v>75</v>
      </c>
      <c r="D12" s="66"/>
      <c r="E12" s="67"/>
      <c r="F12" s="67"/>
      <c r="G12" s="67"/>
      <c r="H12" s="67"/>
      <c r="I12" s="67"/>
      <c r="J12" s="67"/>
      <c r="K12" s="67"/>
      <c r="L12" s="67"/>
      <c r="M12" s="68"/>
      <c r="Q12">
        <v>7</v>
      </c>
      <c r="R12">
        <v>7</v>
      </c>
      <c r="S12" t="s">
        <v>31</v>
      </c>
      <c r="W12" t="s">
        <v>42</v>
      </c>
    </row>
    <row r="13" spans="2:23" ht="22.5" customHeight="1">
      <c r="B13" s="93"/>
      <c r="C13" s="29" t="s">
        <v>76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1"/>
      <c r="Q13">
        <v>8</v>
      </c>
      <c r="R13">
        <v>8</v>
      </c>
      <c r="S13" t="s">
        <v>32</v>
      </c>
      <c r="W13" t="s">
        <v>43</v>
      </c>
    </row>
    <row r="14" spans="2:23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Q14">
        <v>9</v>
      </c>
      <c r="R14">
        <v>9</v>
      </c>
      <c r="S14" t="s">
        <v>33</v>
      </c>
      <c r="W14" t="s">
        <v>45</v>
      </c>
    </row>
    <row r="15" spans="2:23" ht="22.5" customHeight="1"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Q15">
        <v>10</v>
      </c>
      <c r="R15">
        <v>10</v>
      </c>
      <c r="S15" t="s">
        <v>34</v>
      </c>
      <c r="W15" t="s">
        <v>46</v>
      </c>
    </row>
    <row r="16" spans="2:23" ht="22.5" customHeight="1">
      <c r="B16" s="69" t="s">
        <v>125</v>
      </c>
      <c r="C16" s="71" t="s">
        <v>124</v>
      </c>
      <c r="D16" s="71"/>
      <c r="E16" s="71" t="s">
        <v>21</v>
      </c>
      <c r="F16" s="71"/>
      <c r="G16" s="72" t="s">
        <v>4</v>
      </c>
      <c r="H16" s="71" t="s">
        <v>2</v>
      </c>
      <c r="I16" s="71"/>
      <c r="J16" s="71"/>
      <c r="K16" s="83" t="s">
        <v>145</v>
      </c>
      <c r="L16" s="74" t="s">
        <v>81</v>
      </c>
      <c r="M16" s="76" t="s">
        <v>104</v>
      </c>
      <c r="Q16">
        <v>11</v>
      </c>
      <c r="R16">
        <v>11</v>
      </c>
      <c r="S16" t="s">
        <v>35</v>
      </c>
      <c r="W16" t="s">
        <v>47</v>
      </c>
    </row>
    <row r="17" spans="2:23" ht="22.5" customHeight="1">
      <c r="B17" s="70"/>
      <c r="C17" s="1" t="s">
        <v>69</v>
      </c>
      <c r="D17" s="1" t="s">
        <v>70</v>
      </c>
      <c r="E17" s="1" t="s">
        <v>71</v>
      </c>
      <c r="F17" s="1" t="s">
        <v>72</v>
      </c>
      <c r="G17" s="73"/>
      <c r="H17" s="7" t="s">
        <v>80</v>
      </c>
      <c r="I17" s="1" t="s">
        <v>73</v>
      </c>
      <c r="J17" s="1" t="s">
        <v>74</v>
      </c>
      <c r="K17" s="71"/>
      <c r="L17" s="75"/>
      <c r="M17" s="77"/>
      <c r="Q17">
        <v>12</v>
      </c>
      <c r="R17">
        <v>12</v>
      </c>
      <c r="S17" t="s">
        <v>40</v>
      </c>
      <c r="W17" t="s">
        <v>48</v>
      </c>
    </row>
    <row r="18" spans="2:23" ht="22.5" customHeight="1">
      <c r="B18" s="5" t="s">
        <v>123</v>
      </c>
      <c r="C18" s="22"/>
      <c r="D18" s="22"/>
      <c r="E18" s="22"/>
      <c r="F18" s="22"/>
      <c r="G18" s="22"/>
      <c r="H18" s="22"/>
      <c r="I18" s="22"/>
      <c r="J18" s="22"/>
      <c r="K18" s="23"/>
      <c r="L18" s="24"/>
      <c r="M18" s="17"/>
      <c r="Q18">
        <v>13</v>
      </c>
      <c r="S18" t="s">
        <v>41</v>
      </c>
      <c r="W18" t="s">
        <v>50</v>
      </c>
    </row>
    <row r="19" spans="2:23" ht="22.5" customHeight="1">
      <c r="B19" s="3" t="s">
        <v>20</v>
      </c>
      <c r="C19" s="25"/>
      <c r="D19" s="25"/>
      <c r="E19" s="25"/>
      <c r="F19" s="25"/>
      <c r="G19" s="25"/>
      <c r="H19" s="25"/>
      <c r="I19" s="25"/>
      <c r="J19" s="25"/>
      <c r="K19" s="26"/>
      <c r="L19" s="27"/>
      <c r="M19" s="18"/>
      <c r="O19" s="44" t="s">
        <v>189</v>
      </c>
      <c r="P19" s="44" t="s">
        <v>190</v>
      </c>
      <c r="Q19">
        <v>14</v>
      </c>
      <c r="S19" t="s">
        <v>36</v>
      </c>
      <c r="W19" t="s">
        <v>68</v>
      </c>
    </row>
    <row r="20" spans="2:23" ht="22.5" customHeight="1">
      <c r="B20" s="3" t="s">
        <v>12</v>
      </c>
      <c r="C20" s="25"/>
      <c r="D20" s="25"/>
      <c r="E20" s="25"/>
      <c r="F20" s="25"/>
      <c r="G20" s="25"/>
      <c r="H20" s="25"/>
      <c r="I20" s="25"/>
      <c r="J20" s="25"/>
      <c r="K20" s="26"/>
      <c r="L20" s="27"/>
      <c r="M20" s="27"/>
      <c r="O20" s="42">
        <f>IF(C20="",0,1)</f>
        <v>0</v>
      </c>
      <c r="P20" s="42">
        <f>IF(M20="",0,1)</f>
        <v>0</v>
      </c>
      <c r="Q20">
        <v>15</v>
      </c>
      <c r="S20" t="s">
        <v>37</v>
      </c>
      <c r="W20" t="s">
        <v>49</v>
      </c>
    </row>
    <row r="21" spans="2:23" ht="22.5" customHeight="1">
      <c r="B21" s="3" t="s">
        <v>11</v>
      </c>
      <c r="C21" s="25"/>
      <c r="D21" s="25"/>
      <c r="E21" s="25"/>
      <c r="F21" s="25"/>
      <c r="G21" s="25"/>
      <c r="H21" s="25"/>
      <c r="I21" s="25"/>
      <c r="J21" s="25"/>
      <c r="K21" s="26"/>
      <c r="L21" s="27"/>
      <c r="M21" s="27"/>
      <c r="O21" s="42">
        <f aca="true" t="shared" si="0" ref="O21:O28">IF(C21="",0,1)</f>
        <v>0</v>
      </c>
      <c r="P21" s="42">
        <f aca="true" t="shared" si="1" ref="P21:P28">IF(M21="",0,1)</f>
        <v>0</v>
      </c>
      <c r="Q21">
        <v>16</v>
      </c>
      <c r="S21" t="s">
        <v>38</v>
      </c>
      <c r="W21" t="s">
        <v>51</v>
      </c>
    </row>
    <row r="22" spans="2:23" ht="22.5" customHeight="1">
      <c r="B22" s="3" t="s">
        <v>13</v>
      </c>
      <c r="C22" s="25"/>
      <c r="D22" s="25"/>
      <c r="E22" s="25"/>
      <c r="F22" s="25"/>
      <c r="G22" s="25"/>
      <c r="H22" s="25"/>
      <c r="I22" s="25"/>
      <c r="J22" s="25"/>
      <c r="K22" s="26"/>
      <c r="L22" s="27"/>
      <c r="M22" s="27"/>
      <c r="O22" s="42">
        <f t="shared" si="0"/>
        <v>0</v>
      </c>
      <c r="P22" s="42">
        <f t="shared" si="1"/>
        <v>0</v>
      </c>
      <c r="Q22">
        <v>17</v>
      </c>
      <c r="S22" t="s">
        <v>39</v>
      </c>
      <c r="W22" t="s">
        <v>54</v>
      </c>
    </row>
    <row r="23" spans="2:23" ht="22.5" customHeight="1">
      <c r="B23" s="3" t="s">
        <v>14</v>
      </c>
      <c r="C23" s="25"/>
      <c r="D23" s="25"/>
      <c r="E23" s="25"/>
      <c r="F23" s="25"/>
      <c r="G23" s="25"/>
      <c r="H23" s="25"/>
      <c r="I23" s="25"/>
      <c r="J23" s="25"/>
      <c r="K23" s="26"/>
      <c r="L23" s="27"/>
      <c r="M23" s="27"/>
      <c r="O23" s="42">
        <f t="shared" si="0"/>
        <v>0</v>
      </c>
      <c r="P23" s="42">
        <f t="shared" si="1"/>
        <v>0</v>
      </c>
      <c r="Q23">
        <v>18</v>
      </c>
      <c r="S23" t="s">
        <v>42</v>
      </c>
      <c r="W23" t="s">
        <v>57</v>
      </c>
    </row>
    <row r="24" spans="2:23" ht="22.5" customHeight="1">
      <c r="B24" s="3" t="s">
        <v>15</v>
      </c>
      <c r="C24" s="25"/>
      <c r="D24" s="25"/>
      <c r="E24" s="25"/>
      <c r="F24" s="25"/>
      <c r="G24" s="25"/>
      <c r="H24" s="25"/>
      <c r="I24" s="25"/>
      <c r="J24" s="25"/>
      <c r="K24" s="26"/>
      <c r="L24" s="27"/>
      <c r="M24" s="27"/>
      <c r="O24" s="42">
        <f t="shared" si="0"/>
        <v>0</v>
      </c>
      <c r="P24" s="42">
        <f t="shared" si="1"/>
        <v>0</v>
      </c>
      <c r="Q24">
        <v>19</v>
      </c>
      <c r="S24" t="s">
        <v>43</v>
      </c>
      <c r="W24" t="s">
        <v>58</v>
      </c>
    </row>
    <row r="25" spans="2:23" ht="22.5" customHeight="1">
      <c r="B25" s="3" t="s">
        <v>16</v>
      </c>
      <c r="C25" s="25"/>
      <c r="D25" s="25"/>
      <c r="E25" s="25"/>
      <c r="F25" s="25"/>
      <c r="G25" s="25"/>
      <c r="H25" s="25"/>
      <c r="I25" s="25"/>
      <c r="J25" s="25"/>
      <c r="K25" s="26"/>
      <c r="L25" s="27"/>
      <c r="M25" s="27"/>
      <c r="O25" s="42">
        <f t="shared" si="0"/>
        <v>0</v>
      </c>
      <c r="P25" s="42">
        <f t="shared" si="1"/>
        <v>0</v>
      </c>
      <c r="Q25">
        <v>20</v>
      </c>
      <c r="S25" t="s">
        <v>44</v>
      </c>
      <c r="W25" t="s">
        <v>60</v>
      </c>
    </row>
    <row r="26" spans="2:23" ht="22.5" customHeight="1">
      <c r="B26" s="3" t="s">
        <v>17</v>
      </c>
      <c r="C26" s="25"/>
      <c r="D26" s="25"/>
      <c r="E26" s="25"/>
      <c r="F26" s="25"/>
      <c r="G26" s="25"/>
      <c r="H26" s="25"/>
      <c r="I26" s="25"/>
      <c r="J26" s="25"/>
      <c r="K26" s="26"/>
      <c r="L26" s="27"/>
      <c r="M26" s="27"/>
      <c r="O26" s="42">
        <f t="shared" si="0"/>
        <v>0</v>
      </c>
      <c r="P26" s="42">
        <f t="shared" si="1"/>
        <v>0</v>
      </c>
      <c r="Q26">
        <v>21</v>
      </c>
      <c r="S26" t="s">
        <v>45</v>
      </c>
      <c r="W26" t="s">
        <v>63</v>
      </c>
    </row>
    <row r="27" spans="2:23" ht="22.5" customHeight="1">
      <c r="B27" s="3" t="str">
        <f>IF(D6="一般男子団体","",IF(D6="一般女子団体","","選手８"))</f>
        <v>選手８</v>
      </c>
      <c r="C27" s="25"/>
      <c r="D27" s="25"/>
      <c r="E27" s="25"/>
      <c r="F27" s="25"/>
      <c r="G27" s="25"/>
      <c r="H27" s="25"/>
      <c r="I27" s="25"/>
      <c r="J27" s="25"/>
      <c r="K27" s="26"/>
      <c r="L27" s="27"/>
      <c r="M27" s="27"/>
      <c r="O27" s="42">
        <f t="shared" si="0"/>
        <v>0</v>
      </c>
      <c r="P27" s="42">
        <f t="shared" si="1"/>
        <v>0</v>
      </c>
      <c r="Q27">
        <v>22</v>
      </c>
      <c r="S27" t="s">
        <v>46</v>
      </c>
      <c r="W27" t="s">
        <v>37</v>
      </c>
    </row>
    <row r="28" spans="2:23" ht="22.5" customHeight="1">
      <c r="B28" s="33" t="str">
        <f>IF(D6="一般男子団体","",IF(D6="一般女子団体","","選手９"))</f>
        <v>選手９</v>
      </c>
      <c r="C28" s="34"/>
      <c r="D28" s="34"/>
      <c r="E28" s="34"/>
      <c r="F28" s="34"/>
      <c r="G28" s="34"/>
      <c r="H28" s="34"/>
      <c r="I28" s="34"/>
      <c r="J28" s="34"/>
      <c r="K28" s="35"/>
      <c r="L28" s="36"/>
      <c r="M28" s="36"/>
      <c r="O28" s="42">
        <f t="shared" si="0"/>
        <v>0</v>
      </c>
      <c r="P28" s="42">
        <f t="shared" si="1"/>
        <v>0</v>
      </c>
      <c r="Q28">
        <v>23</v>
      </c>
      <c r="S28" t="s">
        <v>47</v>
      </c>
      <c r="W28" t="s">
        <v>34</v>
      </c>
    </row>
    <row r="29" spans="2:19" ht="22.5" customHeight="1" thickBot="1">
      <c r="B29" s="84">
        <f>IF(P29&gt;O30,"登録可能協力選手数オーバーです！協力選手数を減らして下さい！！","")</f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O29" s="43">
        <f>SUM(O20:O28)</f>
        <v>0</v>
      </c>
      <c r="P29" s="43">
        <f>SUM(P20:P28)</f>
        <v>0</v>
      </c>
      <c r="Q29">
        <v>24</v>
      </c>
      <c r="S29" t="s">
        <v>68</v>
      </c>
    </row>
    <row r="30" spans="1:19" ht="13.5" thickTop="1">
      <c r="A30" s="13"/>
      <c r="B30" s="85" t="s">
        <v>192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13"/>
      <c r="O30" s="46">
        <f>O29/2</f>
        <v>0</v>
      </c>
      <c r="Q30">
        <v>25</v>
      </c>
      <c r="S30" t="s">
        <v>48</v>
      </c>
    </row>
    <row r="31" spans="1:19" ht="12.75">
      <c r="A31" s="1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14"/>
      <c r="Q31">
        <v>26</v>
      </c>
      <c r="S31" t="s">
        <v>49</v>
      </c>
    </row>
    <row r="32" spans="2:19" ht="22.5" customHeight="1">
      <c r="B32" s="45" t="s">
        <v>99</v>
      </c>
      <c r="Q32">
        <v>27</v>
      </c>
      <c r="S32" t="s">
        <v>50</v>
      </c>
    </row>
    <row r="33" spans="2:19" ht="22.5" customHeight="1">
      <c r="B33" s="58" t="s">
        <v>0</v>
      </c>
      <c r="C33" s="58"/>
      <c r="D33" s="59"/>
      <c r="E33" s="60"/>
      <c r="F33" s="60"/>
      <c r="G33" s="60"/>
      <c r="H33" s="60"/>
      <c r="I33" s="60"/>
      <c r="J33" s="60"/>
      <c r="K33" s="60"/>
      <c r="L33" s="60"/>
      <c r="M33" s="61"/>
      <c r="Q33">
        <v>28</v>
      </c>
      <c r="S33" t="s">
        <v>51</v>
      </c>
    </row>
    <row r="34" spans="2:19" ht="22.5" customHeight="1">
      <c r="B34" s="62" t="s">
        <v>1</v>
      </c>
      <c r="C34" s="62"/>
      <c r="D34" s="63"/>
      <c r="E34" s="64"/>
      <c r="F34" s="64"/>
      <c r="G34" s="64"/>
      <c r="H34" s="64"/>
      <c r="I34" s="64"/>
      <c r="J34" s="64"/>
      <c r="K34" s="64"/>
      <c r="L34" s="64"/>
      <c r="M34" s="65"/>
      <c r="Q34">
        <v>29</v>
      </c>
      <c r="S34" t="s">
        <v>54</v>
      </c>
    </row>
    <row r="35" spans="2:19" ht="22.5" customHeight="1">
      <c r="B35" s="62" t="s">
        <v>9</v>
      </c>
      <c r="C35" s="62"/>
      <c r="D35" s="66"/>
      <c r="E35" s="67"/>
      <c r="F35" s="67"/>
      <c r="G35" s="67"/>
      <c r="H35" s="67"/>
      <c r="I35" s="67"/>
      <c r="J35" s="67"/>
      <c r="K35" s="67"/>
      <c r="L35" s="67"/>
      <c r="M35" s="68"/>
      <c r="Q35">
        <v>30</v>
      </c>
      <c r="S35" t="s">
        <v>52</v>
      </c>
    </row>
    <row r="36" spans="2:19" ht="22.5" customHeight="1">
      <c r="B36" s="53" t="s">
        <v>129</v>
      </c>
      <c r="C36" s="54"/>
      <c r="D36" s="55" t="s">
        <v>141</v>
      </c>
      <c r="E36" s="56"/>
      <c r="F36" s="56"/>
      <c r="G36" s="56"/>
      <c r="H36" s="56"/>
      <c r="I36" s="56"/>
      <c r="J36" s="56"/>
      <c r="K36" s="56"/>
      <c r="L36" s="56"/>
      <c r="M36" s="57"/>
      <c r="Q36">
        <v>31</v>
      </c>
      <c r="S36" t="s">
        <v>53</v>
      </c>
    </row>
    <row r="37" ht="12.75">
      <c r="S37" t="s">
        <v>55</v>
      </c>
    </row>
    <row r="38" spans="2:19" ht="22.5" customHeight="1">
      <c r="B38" s="2" t="s">
        <v>100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S38" t="s">
        <v>56</v>
      </c>
    </row>
    <row r="39" spans="2:19" ht="22.5" customHeight="1">
      <c r="B39" s="69" t="s">
        <v>125</v>
      </c>
      <c r="C39" s="71" t="s">
        <v>124</v>
      </c>
      <c r="D39" s="71"/>
      <c r="E39" s="71" t="s">
        <v>7</v>
      </c>
      <c r="F39" s="71"/>
      <c r="G39" s="72" t="s">
        <v>4</v>
      </c>
      <c r="H39" s="71" t="s">
        <v>2</v>
      </c>
      <c r="I39" s="71"/>
      <c r="J39" s="71"/>
      <c r="K39" s="83" t="s">
        <v>78</v>
      </c>
      <c r="L39" s="74" t="s">
        <v>81</v>
      </c>
      <c r="M39" s="76" t="s">
        <v>104</v>
      </c>
      <c r="S39" t="s">
        <v>57</v>
      </c>
    </row>
    <row r="40" spans="2:19" ht="22.5" customHeight="1">
      <c r="B40" s="70"/>
      <c r="C40" s="1" t="s">
        <v>69</v>
      </c>
      <c r="D40" s="1" t="s">
        <v>70</v>
      </c>
      <c r="E40" s="1" t="s">
        <v>71</v>
      </c>
      <c r="F40" s="1" t="s">
        <v>72</v>
      </c>
      <c r="G40" s="73"/>
      <c r="H40" s="7" t="s">
        <v>80</v>
      </c>
      <c r="I40" s="1" t="s">
        <v>73</v>
      </c>
      <c r="J40" s="1" t="s">
        <v>74</v>
      </c>
      <c r="K40" s="71"/>
      <c r="L40" s="75"/>
      <c r="M40" s="77"/>
      <c r="S40" t="s">
        <v>58</v>
      </c>
    </row>
    <row r="41" spans="2:19" ht="22.5" customHeight="1">
      <c r="B41" s="5" t="s">
        <v>123</v>
      </c>
      <c r="C41" s="22"/>
      <c r="D41" s="22"/>
      <c r="E41" s="22"/>
      <c r="F41" s="22"/>
      <c r="G41" s="22"/>
      <c r="H41" s="22"/>
      <c r="I41" s="22"/>
      <c r="J41" s="22"/>
      <c r="K41" s="23"/>
      <c r="L41" s="24"/>
      <c r="M41" s="17"/>
      <c r="S41" t="s">
        <v>59</v>
      </c>
    </row>
    <row r="42" spans="2:19" ht="22.5" customHeight="1">
      <c r="B42" s="3" t="s">
        <v>20</v>
      </c>
      <c r="C42" s="25"/>
      <c r="D42" s="25"/>
      <c r="E42" s="25"/>
      <c r="F42" s="25"/>
      <c r="G42" s="25"/>
      <c r="H42" s="25"/>
      <c r="I42" s="25"/>
      <c r="J42" s="25"/>
      <c r="K42" s="26"/>
      <c r="L42" s="27"/>
      <c r="M42" s="18"/>
      <c r="O42" s="44" t="s">
        <v>189</v>
      </c>
      <c r="P42" s="44" t="s">
        <v>190</v>
      </c>
      <c r="S42" t="s">
        <v>60</v>
      </c>
    </row>
    <row r="43" spans="2:19" ht="22.5" customHeight="1">
      <c r="B43" s="3" t="s">
        <v>12</v>
      </c>
      <c r="C43" s="25"/>
      <c r="D43" s="25"/>
      <c r="E43" s="25"/>
      <c r="F43" s="25"/>
      <c r="G43" s="25"/>
      <c r="H43" s="25"/>
      <c r="I43" s="25"/>
      <c r="J43" s="25"/>
      <c r="K43" s="26"/>
      <c r="L43" s="27"/>
      <c r="M43" s="27"/>
      <c r="O43" s="42">
        <f>IF(C43="",0,1)</f>
        <v>0</v>
      </c>
      <c r="P43" s="42">
        <f>IF(M43="",0,1)</f>
        <v>0</v>
      </c>
      <c r="S43" t="s">
        <v>61</v>
      </c>
    </row>
    <row r="44" spans="2:19" ht="22.5" customHeight="1">
      <c r="B44" s="3" t="s">
        <v>11</v>
      </c>
      <c r="C44" s="25"/>
      <c r="D44" s="25"/>
      <c r="E44" s="25"/>
      <c r="F44" s="25"/>
      <c r="G44" s="25"/>
      <c r="H44" s="25"/>
      <c r="I44" s="25"/>
      <c r="J44" s="25"/>
      <c r="K44" s="26"/>
      <c r="L44" s="27"/>
      <c r="M44" s="27"/>
      <c r="O44" s="42">
        <f aca="true" t="shared" si="2" ref="O44:O51">IF(C44="",0,1)</f>
        <v>0</v>
      </c>
      <c r="P44" s="42">
        <f aca="true" t="shared" si="3" ref="P44:P51">IF(M44="",0,1)</f>
        <v>0</v>
      </c>
      <c r="S44" t="s">
        <v>62</v>
      </c>
    </row>
    <row r="45" spans="2:19" ht="22.5" customHeight="1">
      <c r="B45" s="3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7"/>
      <c r="M45" s="27"/>
      <c r="O45" s="42">
        <f t="shared" si="2"/>
        <v>0</v>
      </c>
      <c r="P45" s="42">
        <f t="shared" si="3"/>
        <v>0</v>
      </c>
      <c r="S45" t="s">
        <v>63</v>
      </c>
    </row>
    <row r="46" spans="2:19" ht="22.5" customHeight="1">
      <c r="B46" s="3" t="s">
        <v>14</v>
      </c>
      <c r="C46" s="25"/>
      <c r="D46" s="25"/>
      <c r="E46" s="25"/>
      <c r="F46" s="25"/>
      <c r="G46" s="25"/>
      <c r="H46" s="25"/>
      <c r="I46" s="25"/>
      <c r="J46" s="25"/>
      <c r="K46" s="26"/>
      <c r="L46" s="27"/>
      <c r="M46" s="27"/>
      <c r="O46" s="42">
        <f t="shared" si="2"/>
        <v>0</v>
      </c>
      <c r="P46" s="42">
        <f t="shared" si="3"/>
        <v>0</v>
      </c>
      <c r="S46" t="s">
        <v>64</v>
      </c>
    </row>
    <row r="47" spans="2:19" ht="22.5" customHeight="1">
      <c r="B47" s="3" t="s">
        <v>15</v>
      </c>
      <c r="C47" s="25"/>
      <c r="D47" s="25"/>
      <c r="E47" s="25"/>
      <c r="F47" s="25"/>
      <c r="G47" s="25"/>
      <c r="H47" s="25"/>
      <c r="I47" s="25"/>
      <c r="J47" s="25"/>
      <c r="K47" s="26"/>
      <c r="L47" s="27"/>
      <c r="M47" s="27"/>
      <c r="O47" s="42">
        <f t="shared" si="2"/>
        <v>0</v>
      </c>
      <c r="P47" s="42">
        <f t="shared" si="3"/>
        <v>0</v>
      </c>
      <c r="S47" t="s">
        <v>65</v>
      </c>
    </row>
    <row r="48" spans="2:19" ht="22.5" customHeight="1">
      <c r="B48" s="3" t="s">
        <v>16</v>
      </c>
      <c r="C48" s="25"/>
      <c r="D48" s="25"/>
      <c r="E48" s="25"/>
      <c r="F48" s="25"/>
      <c r="G48" s="25"/>
      <c r="H48" s="25"/>
      <c r="I48" s="25"/>
      <c r="J48" s="25"/>
      <c r="K48" s="26"/>
      <c r="L48" s="27"/>
      <c r="M48" s="27"/>
      <c r="O48" s="42">
        <f t="shared" si="2"/>
        <v>0</v>
      </c>
      <c r="P48" s="42">
        <f t="shared" si="3"/>
        <v>0</v>
      </c>
      <c r="S48" t="s">
        <v>66</v>
      </c>
    </row>
    <row r="49" spans="2:19" ht="22.5" customHeight="1">
      <c r="B49" s="3" t="s">
        <v>17</v>
      </c>
      <c r="C49" s="25"/>
      <c r="D49" s="25"/>
      <c r="E49" s="25"/>
      <c r="F49" s="25"/>
      <c r="G49" s="25"/>
      <c r="H49" s="25"/>
      <c r="I49" s="25"/>
      <c r="J49" s="25"/>
      <c r="K49" s="26"/>
      <c r="L49" s="27"/>
      <c r="M49" s="27"/>
      <c r="O49" s="42">
        <f t="shared" si="2"/>
        <v>0</v>
      </c>
      <c r="P49" s="42">
        <f t="shared" si="3"/>
        <v>0</v>
      </c>
      <c r="S49" t="s">
        <v>67</v>
      </c>
    </row>
    <row r="50" spans="2:19" ht="22.5" customHeight="1">
      <c r="B50" s="3" t="str">
        <f>IF(D33="一般男子団体","",IF(D33="一般女子団体","","選手８"))</f>
        <v>選手８</v>
      </c>
      <c r="C50" s="25"/>
      <c r="D50" s="25"/>
      <c r="E50" s="25"/>
      <c r="F50" s="25"/>
      <c r="G50" s="25"/>
      <c r="H50" s="25"/>
      <c r="I50" s="25"/>
      <c r="J50" s="25"/>
      <c r="K50" s="26"/>
      <c r="L50" s="27"/>
      <c r="M50" s="27"/>
      <c r="O50" s="42">
        <f t="shared" si="2"/>
        <v>0</v>
      </c>
      <c r="P50" s="42">
        <f t="shared" si="3"/>
        <v>0</v>
      </c>
      <c r="S50" t="s">
        <v>132</v>
      </c>
    </row>
    <row r="51" spans="2:16" ht="22.5" customHeight="1">
      <c r="B51" s="33" t="str">
        <f>IF(D33="一般男子団体","",IF(D33="一般女子団体","","選手９"))</f>
        <v>選手９</v>
      </c>
      <c r="C51" s="34"/>
      <c r="D51" s="34"/>
      <c r="E51" s="34"/>
      <c r="F51" s="34"/>
      <c r="G51" s="34"/>
      <c r="H51" s="34"/>
      <c r="I51" s="34"/>
      <c r="J51" s="34"/>
      <c r="K51" s="35"/>
      <c r="L51" s="36"/>
      <c r="M51" s="36"/>
      <c r="O51" s="42">
        <f t="shared" si="2"/>
        <v>0</v>
      </c>
      <c r="P51" s="42">
        <f t="shared" si="3"/>
        <v>0</v>
      </c>
    </row>
    <row r="52" spans="2:16" ht="22.5" customHeight="1" thickBot="1">
      <c r="B52" s="84">
        <f>IF(P52&gt;O53,"登録可能協力選手数オーバーです！協力選手数を減らして下さい！！","")</f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O52" s="43">
        <f>SUM(O43:O51)</f>
        <v>0</v>
      </c>
      <c r="P52" s="43">
        <f>SUM(P43:P51)</f>
        <v>0</v>
      </c>
    </row>
    <row r="53" spans="1:15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46">
        <f>O52/2</f>
        <v>0</v>
      </c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ht="22.5" customHeight="1">
      <c r="B55" s="2" t="s">
        <v>101</v>
      </c>
    </row>
    <row r="56" spans="2:13" ht="22.5" customHeight="1">
      <c r="B56" s="58" t="s">
        <v>0</v>
      </c>
      <c r="C56" s="58"/>
      <c r="D56" s="59"/>
      <c r="E56" s="60"/>
      <c r="F56" s="60"/>
      <c r="G56" s="60"/>
      <c r="H56" s="60"/>
      <c r="I56" s="60"/>
      <c r="J56" s="60"/>
      <c r="K56" s="60"/>
      <c r="L56" s="60"/>
      <c r="M56" s="61"/>
    </row>
    <row r="57" spans="2:13" ht="22.5" customHeight="1">
      <c r="B57" s="62" t="s">
        <v>1</v>
      </c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5"/>
    </row>
    <row r="58" spans="2:13" ht="22.5" customHeight="1">
      <c r="B58" s="62" t="s">
        <v>9</v>
      </c>
      <c r="C58" s="62"/>
      <c r="D58" s="66"/>
      <c r="E58" s="67"/>
      <c r="F58" s="67"/>
      <c r="G58" s="67"/>
      <c r="H58" s="67"/>
      <c r="I58" s="67"/>
      <c r="J58" s="67"/>
      <c r="K58" s="67"/>
      <c r="L58" s="67"/>
      <c r="M58" s="68"/>
    </row>
    <row r="59" spans="2:13" ht="22.5" customHeight="1">
      <c r="B59" s="53" t="s">
        <v>129</v>
      </c>
      <c r="C59" s="54"/>
      <c r="D59" s="55" t="s">
        <v>142</v>
      </c>
      <c r="E59" s="56"/>
      <c r="F59" s="56"/>
      <c r="G59" s="56"/>
      <c r="H59" s="56"/>
      <c r="I59" s="56"/>
      <c r="J59" s="56"/>
      <c r="K59" s="56"/>
      <c r="L59" s="56"/>
      <c r="M59" s="57"/>
    </row>
    <row r="61" spans="2:13" ht="22.5" customHeight="1">
      <c r="B61" s="2" t="s">
        <v>102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22.5" customHeight="1">
      <c r="B62" s="69" t="s">
        <v>125</v>
      </c>
      <c r="C62" s="71" t="s">
        <v>124</v>
      </c>
      <c r="D62" s="71"/>
      <c r="E62" s="71" t="s">
        <v>7</v>
      </c>
      <c r="F62" s="71"/>
      <c r="G62" s="72" t="s">
        <v>4</v>
      </c>
      <c r="H62" s="71" t="s">
        <v>2</v>
      </c>
      <c r="I62" s="71"/>
      <c r="J62" s="71"/>
      <c r="K62" s="83" t="s">
        <v>78</v>
      </c>
      <c r="L62" s="74" t="s">
        <v>81</v>
      </c>
      <c r="M62" s="76" t="s">
        <v>104</v>
      </c>
    </row>
    <row r="63" spans="2:13" ht="22.5" customHeight="1">
      <c r="B63" s="70"/>
      <c r="C63" s="1" t="s">
        <v>69</v>
      </c>
      <c r="D63" s="1" t="s">
        <v>70</v>
      </c>
      <c r="E63" s="1" t="s">
        <v>71</v>
      </c>
      <c r="F63" s="1" t="s">
        <v>72</v>
      </c>
      <c r="G63" s="73"/>
      <c r="H63" s="7" t="s">
        <v>80</v>
      </c>
      <c r="I63" s="1" t="s">
        <v>73</v>
      </c>
      <c r="J63" s="1" t="s">
        <v>74</v>
      </c>
      <c r="K63" s="71"/>
      <c r="L63" s="75"/>
      <c r="M63" s="77"/>
    </row>
    <row r="64" spans="2:13" ht="22.5" customHeight="1">
      <c r="B64" s="5" t="s">
        <v>123</v>
      </c>
      <c r="C64" s="22"/>
      <c r="D64" s="22"/>
      <c r="E64" s="22"/>
      <c r="F64" s="22"/>
      <c r="G64" s="22"/>
      <c r="H64" s="22"/>
      <c r="I64" s="22"/>
      <c r="J64" s="22"/>
      <c r="K64" s="23"/>
      <c r="L64" s="24"/>
      <c r="M64" s="17"/>
    </row>
    <row r="65" spans="2:16" ht="22.5" customHeight="1">
      <c r="B65" s="3" t="s">
        <v>20</v>
      </c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18"/>
      <c r="O65" s="44" t="s">
        <v>189</v>
      </c>
      <c r="P65" s="44" t="s">
        <v>190</v>
      </c>
    </row>
    <row r="66" spans="2:16" ht="22.5" customHeight="1">
      <c r="B66" s="3" t="s">
        <v>12</v>
      </c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7"/>
      <c r="O66" s="42">
        <f>IF(C66="",0,1)</f>
        <v>0</v>
      </c>
      <c r="P66" s="42">
        <f>IF(M66="",0,1)</f>
        <v>0</v>
      </c>
    </row>
    <row r="67" spans="2:16" ht="22.5" customHeight="1">
      <c r="B67" s="3" t="s">
        <v>11</v>
      </c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7"/>
      <c r="O67" s="42">
        <f aca="true" t="shared" si="4" ref="O67:O74">IF(C67="",0,1)</f>
        <v>0</v>
      </c>
      <c r="P67" s="42">
        <f aca="true" t="shared" si="5" ref="P67:P74">IF(M67="",0,1)</f>
        <v>0</v>
      </c>
    </row>
    <row r="68" spans="2:16" ht="22.5" customHeight="1">
      <c r="B68" s="3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7"/>
      <c r="O68" s="42">
        <f t="shared" si="4"/>
        <v>0</v>
      </c>
      <c r="P68" s="42">
        <f t="shared" si="5"/>
        <v>0</v>
      </c>
    </row>
    <row r="69" spans="2:16" ht="22.5" customHeight="1">
      <c r="B69" s="3" t="s">
        <v>14</v>
      </c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7"/>
      <c r="O69" s="42">
        <f t="shared" si="4"/>
        <v>0</v>
      </c>
      <c r="P69" s="42">
        <f t="shared" si="5"/>
        <v>0</v>
      </c>
    </row>
    <row r="70" spans="2:16" ht="22.5" customHeight="1">
      <c r="B70" s="3" t="s">
        <v>15</v>
      </c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7"/>
      <c r="O70" s="42">
        <f t="shared" si="4"/>
        <v>0</v>
      </c>
      <c r="P70" s="42">
        <f t="shared" si="5"/>
        <v>0</v>
      </c>
    </row>
    <row r="71" spans="2:16" ht="22.5" customHeight="1">
      <c r="B71" s="3" t="s">
        <v>16</v>
      </c>
      <c r="C71" s="25"/>
      <c r="D71" s="25"/>
      <c r="E71" s="25"/>
      <c r="F71" s="25"/>
      <c r="G71" s="25"/>
      <c r="H71" s="25"/>
      <c r="I71" s="25"/>
      <c r="J71" s="25"/>
      <c r="K71" s="26"/>
      <c r="L71" s="27"/>
      <c r="M71" s="27"/>
      <c r="O71" s="42">
        <f t="shared" si="4"/>
        <v>0</v>
      </c>
      <c r="P71" s="42">
        <f t="shared" si="5"/>
        <v>0</v>
      </c>
    </row>
    <row r="72" spans="2:16" ht="22.5" customHeight="1">
      <c r="B72" s="3" t="s">
        <v>17</v>
      </c>
      <c r="C72" s="25"/>
      <c r="D72" s="25"/>
      <c r="E72" s="25"/>
      <c r="F72" s="25"/>
      <c r="G72" s="25"/>
      <c r="H72" s="25"/>
      <c r="I72" s="25"/>
      <c r="J72" s="25"/>
      <c r="K72" s="26"/>
      <c r="L72" s="27"/>
      <c r="M72" s="27"/>
      <c r="O72" s="42">
        <f t="shared" si="4"/>
        <v>0</v>
      </c>
      <c r="P72" s="42">
        <f t="shared" si="5"/>
        <v>0</v>
      </c>
    </row>
    <row r="73" spans="2:16" ht="22.5" customHeight="1">
      <c r="B73" s="3" t="str">
        <f>IF(D56="一般男子団体","",IF(D56="一般女子団体","","選手８"))</f>
        <v>選手８</v>
      </c>
      <c r="C73" s="25"/>
      <c r="D73" s="25"/>
      <c r="E73" s="25"/>
      <c r="F73" s="25"/>
      <c r="G73" s="25"/>
      <c r="H73" s="25"/>
      <c r="I73" s="25"/>
      <c r="J73" s="25"/>
      <c r="K73" s="26"/>
      <c r="L73" s="27"/>
      <c r="M73" s="27"/>
      <c r="O73" s="42">
        <f t="shared" si="4"/>
        <v>0</v>
      </c>
      <c r="P73" s="42">
        <f t="shared" si="5"/>
        <v>0</v>
      </c>
    </row>
    <row r="74" spans="2:16" ht="22.5" customHeight="1">
      <c r="B74" s="4" t="str">
        <f>IF(D56="一般男子団体","",IF(D56="一般女子団体","","選手９"))</f>
        <v>選手９</v>
      </c>
      <c r="C74" s="34"/>
      <c r="D74" s="34"/>
      <c r="E74" s="34"/>
      <c r="F74" s="34"/>
      <c r="G74" s="34"/>
      <c r="H74" s="34"/>
      <c r="I74" s="34"/>
      <c r="J74" s="34"/>
      <c r="K74" s="35"/>
      <c r="L74" s="36"/>
      <c r="M74" s="36"/>
      <c r="O74" s="42">
        <f t="shared" si="4"/>
        <v>0</v>
      </c>
      <c r="P74" s="42">
        <f t="shared" si="5"/>
        <v>0</v>
      </c>
    </row>
    <row r="75" spans="2:16" ht="22.5" customHeight="1" thickBot="1">
      <c r="B75" s="84">
        <f>IF(P75&gt;O76,"登録可能協力選手数オーバーです！協力選手数を減らして下さい！！","")</f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O75" s="43">
        <f>SUM(O66:O74)</f>
        <v>0</v>
      </c>
      <c r="P75" s="43">
        <f>SUM(P66:P74)</f>
        <v>0</v>
      </c>
    </row>
    <row r="76" spans="1:15" ht="13.5" thickTop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46">
        <f>O75/2</f>
        <v>0</v>
      </c>
    </row>
    <row r="77" spans="1:1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ht="22.5" customHeight="1">
      <c r="B78" s="2" t="s">
        <v>105</v>
      </c>
    </row>
    <row r="79" spans="2:13" ht="22.5" customHeight="1">
      <c r="B79" s="58" t="s">
        <v>0</v>
      </c>
      <c r="C79" s="58"/>
      <c r="D79" s="59"/>
      <c r="E79" s="60"/>
      <c r="F79" s="60"/>
      <c r="G79" s="60"/>
      <c r="H79" s="60"/>
      <c r="I79" s="60"/>
      <c r="J79" s="60"/>
      <c r="K79" s="60"/>
      <c r="L79" s="60"/>
      <c r="M79" s="61"/>
    </row>
    <row r="80" spans="2:13" ht="22.5" customHeight="1">
      <c r="B80" s="62" t="s">
        <v>1</v>
      </c>
      <c r="C80" s="62"/>
      <c r="D80" s="63"/>
      <c r="E80" s="64"/>
      <c r="F80" s="64"/>
      <c r="G80" s="64"/>
      <c r="H80" s="64"/>
      <c r="I80" s="64"/>
      <c r="J80" s="64"/>
      <c r="K80" s="64"/>
      <c r="L80" s="64"/>
      <c r="M80" s="65"/>
    </row>
    <row r="81" spans="2:13" ht="22.5" customHeight="1">
      <c r="B81" s="62" t="s">
        <v>9</v>
      </c>
      <c r="C81" s="62"/>
      <c r="D81" s="66"/>
      <c r="E81" s="67"/>
      <c r="F81" s="67"/>
      <c r="G81" s="67"/>
      <c r="H81" s="67"/>
      <c r="I81" s="67"/>
      <c r="J81" s="67"/>
      <c r="K81" s="67"/>
      <c r="L81" s="67"/>
      <c r="M81" s="68"/>
    </row>
    <row r="82" spans="2:13" ht="22.5" customHeight="1">
      <c r="B82" s="53" t="s">
        <v>129</v>
      </c>
      <c r="C82" s="54"/>
      <c r="D82" s="55" t="s">
        <v>142</v>
      </c>
      <c r="E82" s="56"/>
      <c r="F82" s="56"/>
      <c r="G82" s="56"/>
      <c r="H82" s="56"/>
      <c r="I82" s="56"/>
      <c r="J82" s="56"/>
      <c r="K82" s="56"/>
      <c r="L82" s="56"/>
      <c r="M82" s="57"/>
    </row>
    <row r="84" spans="2:13" ht="22.5" customHeight="1">
      <c r="B84" s="2" t="s">
        <v>109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22.5" customHeight="1">
      <c r="B85" s="69" t="s">
        <v>125</v>
      </c>
      <c r="C85" s="71" t="s">
        <v>124</v>
      </c>
      <c r="D85" s="71"/>
      <c r="E85" s="71" t="s">
        <v>7</v>
      </c>
      <c r="F85" s="71"/>
      <c r="G85" s="72" t="s">
        <v>4</v>
      </c>
      <c r="H85" s="71" t="s">
        <v>2</v>
      </c>
      <c r="I85" s="71"/>
      <c r="J85" s="71"/>
      <c r="K85" s="83" t="s">
        <v>78</v>
      </c>
      <c r="L85" s="74" t="s">
        <v>81</v>
      </c>
      <c r="M85" s="76" t="s">
        <v>104</v>
      </c>
    </row>
    <row r="86" spans="2:13" ht="22.5" customHeight="1">
      <c r="B86" s="70"/>
      <c r="C86" s="1" t="s">
        <v>69</v>
      </c>
      <c r="D86" s="1" t="s">
        <v>70</v>
      </c>
      <c r="E86" s="1" t="s">
        <v>71</v>
      </c>
      <c r="F86" s="1" t="s">
        <v>72</v>
      </c>
      <c r="G86" s="73"/>
      <c r="H86" s="7" t="s">
        <v>80</v>
      </c>
      <c r="I86" s="1" t="s">
        <v>73</v>
      </c>
      <c r="J86" s="1" t="s">
        <v>74</v>
      </c>
      <c r="K86" s="71"/>
      <c r="L86" s="75"/>
      <c r="M86" s="77"/>
    </row>
    <row r="87" spans="2:13" ht="22.5" customHeight="1">
      <c r="B87" s="5" t="s">
        <v>123</v>
      </c>
      <c r="C87" s="22"/>
      <c r="D87" s="22"/>
      <c r="E87" s="22"/>
      <c r="F87" s="22"/>
      <c r="G87" s="22"/>
      <c r="H87" s="22"/>
      <c r="I87" s="22"/>
      <c r="J87" s="22"/>
      <c r="K87" s="23"/>
      <c r="L87" s="24"/>
      <c r="M87" s="17"/>
    </row>
    <row r="88" spans="2:16" ht="22.5" customHeight="1">
      <c r="B88" s="3" t="s">
        <v>20</v>
      </c>
      <c r="C88" s="25"/>
      <c r="D88" s="25"/>
      <c r="E88" s="25"/>
      <c r="F88" s="25"/>
      <c r="G88" s="25"/>
      <c r="H88" s="25"/>
      <c r="I88" s="25"/>
      <c r="J88" s="25"/>
      <c r="K88" s="26"/>
      <c r="L88" s="27"/>
      <c r="M88" s="18"/>
      <c r="O88" s="44" t="s">
        <v>189</v>
      </c>
      <c r="P88" s="44" t="s">
        <v>190</v>
      </c>
    </row>
    <row r="89" spans="2:16" ht="22.5" customHeight="1">
      <c r="B89" s="3" t="s">
        <v>12</v>
      </c>
      <c r="C89" s="25"/>
      <c r="D89" s="25"/>
      <c r="E89" s="25"/>
      <c r="F89" s="25"/>
      <c r="G89" s="25"/>
      <c r="H89" s="25"/>
      <c r="I89" s="25"/>
      <c r="J89" s="25"/>
      <c r="K89" s="26"/>
      <c r="L89" s="27"/>
      <c r="M89" s="27"/>
      <c r="O89" s="42">
        <f>IF(C89="",0,1)</f>
        <v>0</v>
      </c>
      <c r="P89" s="42">
        <f>IF(M89="",0,1)</f>
        <v>0</v>
      </c>
    </row>
    <row r="90" spans="2:16" ht="22.5" customHeight="1">
      <c r="B90" s="3" t="s">
        <v>11</v>
      </c>
      <c r="C90" s="25"/>
      <c r="D90" s="25"/>
      <c r="E90" s="25"/>
      <c r="F90" s="25"/>
      <c r="G90" s="25"/>
      <c r="H90" s="25"/>
      <c r="I90" s="25"/>
      <c r="J90" s="25"/>
      <c r="K90" s="26"/>
      <c r="L90" s="27"/>
      <c r="M90" s="27"/>
      <c r="O90" s="42">
        <f aca="true" t="shared" si="6" ref="O90:O97">IF(C90="",0,1)</f>
        <v>0</v>
      </c>
      <c r="P90" s="42">
        <f aca="true" t="shared" si="7" ref="P90:P97">IF(M90="",0,1)</f>
        <v>0</v>
      </c>
    </row>
    <row r="91" spans="2:16" ht="22.5" customHeight="1">
      <c r="B91" s="3" t="s">
        <v>13</v>
      </c>
      <c r="C91" s="25"/>
      <c r="D91" s="25"/>
      <c r="E91" s="25"/>
      <c r="F91" s="25"/>
      <c r="G91" s="25"/>
      <c r="H91" s="25"/>
      <c r="I91" s="25"/>
      <c r="J91" s="25"/>
      <c r="K91" s="26"/>
      <c r="L91" s="27"/>
      <c r="M91" s="27"/>
      <c r="O91" s="42">
        <f t="shared" si="6"/>
        <v>0</v>
      </c>
      <c r="P91" s="42">
        <f t="shared" si="7"/>
        <v>0</v>
      </c>
    </row>
    <row r="92" spans="2:16" ht="22.5" customHeight="1">
      <c r="B92" s="3" t="s">
        <v>14</v>
      </c>
      <c r="C92" s="25"/>
      <c r="D92" s="25"/>
      <c r="E92" s="25"/>
      <c r="F92" s="25"/>
      <c r="G92" s="25"/>
      <c r="H92" s="25"/>
      <c r="I92" s="25"/>
      <c r="J92" s="25"/>
      <c r="K92" s="26"/>
      <c r="L92" s="27"/>
      <c r="M92" s="27"/>
      <c r="O92" s="42">
        <f t="shared" si="6"/>
        <v>0</v>
      </c>
      <c r="P92" s="42">
        <f t="shared" si="7"/>
        <v>0</v>
      </c>
    </row>
    <row r="93" spans="2:16" ht="22.5" customHeight="1">
      <c r="B93" s="3" t="s">
        <v>15</v>
      </c>
      <c r="C93" s="25"/>
      <c r="D93" s="25"/>
      <c r="E93" s="25"/>
      <c r="F93" s="25"/>
      <c r="G93" s="25"/>
      <c r="H93" s="25"/>
      <c r="I93" s="25"/>
      <c r="J93" s="25"/>
      <c r="K93" s="26"/>
      <c r="L93" s="27"/>
      <c r="M93" s="27"/>
      <c r="O93" s="42">
        <f t="shared" si="6"/>
        <v>0</v>
      </c>
      <c r="P93" s="42">
        <f t="shared" si="7"/>
        <v>0</v>
      </c>
    </row>
    <row r="94" spans="2:16" ht="22.5" customHeight="1">
      <c r="B94" s="3" t="s">
        <v>16</v>
      </c>
      <c r="C94" s="25"/>
      <c r="D94" s="25"/>
      <c r="E94" s="25"/>
      <c r="F94" s="25"/>
      <c r="G94" s="25"/>
      <c r="H94" s="25"/>
      <c r="I94" s="25"/>
      <c r="J94" s="25"/>
      <c r="K94" s="26"/>
      <c r="L94" s="27"/>
      <c r="M94" s="27"/>
      <c r="O94" s="42">
        <f t="shared" si="6"/>
        <v>0</v>
      </c>
      <c r="P94" s="42">
        <f t="shared" si="7"/>
        <v>0</v>
      </c>
    </row>
    <row r="95" spans="2:16" ht="22.5" customHeight="1">
      <c r="B95" s="3" t="s">
        <v>17</v>
      </c>
      <c r="C95" s="25"/>
      <c r="D95" s="25"/>
      <c r="E95" s="25"/>
      <c r="F95" s="25"/>
      <c r="G95" s="25"/>
      <c r="H95" s="25"/>
      <c r="I95" s="25"/>
      <c r="J95" s="25"/>
      <c r="K95" s="26"/>
      <c r="L95" s="27"/>
      <c r="M95" s="27"/>
      <c r="O95" s="42">
        <f t="shared" si="6"/>
        <v>0</v>
      </c>
      <c r="P95" s="42">
        <f t="shared" si="7"/>
        <v>0</v>
      </c>
    </row>
    <row r="96" spans="2:16" ht="22.5" customHeight="1">
      <c r="B96" s="3" t="str">
        <f>IF(D79="一般男子団体","",IF(D79="一般女子団体","","選手８"))</f>
        <v>選手８</v>
      </c>
      <c r="C96" s="25"/>
      <c r="D96" s="25"/>
      <c r="E96" s="25"/>
      <c r="F96" s="25"/>
      <c r="G96" s="25"/>
      <c r="H96" s="25"/>
      <c r="I96" s="25"/>
      <c r="J96" s="25"/>
      <c r="K96" s="26"/>
      <c r="L96" s="27"/>
      <c r="M96" s="27"/>
      <c r="O96" s="42">
        <f t="shared" si="6"/>
        <v>0</v>
      </c>
      <c r="P96" s="42">
        <f t="shared" si="7"/>
        <v>0</v>
      </c>
    </row>
    <row r="97" spans="2:16" ht="22.5" customHeight="1">
      <c r="B97" s="4" t="str">
        <f>IF(D79="一般男子団体","",IF(D79="一般女子団体","","選手９"))</f>
        <v>選手９</v>
      </c>
      <c r="C97" s="34"/>
      <c r="D97" s="34"/>
      <c r="E97" s="34"/>
      <c r="F97" s="34"/>
      <c r="G97" s="34"/>
      <c r="H97" s="34"/>
      <c r="I97" s="34"/>
      <c r="J97" s="34"/>
      <c r="K97" s="35"/>
      <c r="L97" s="36"/>
      <c r="M97" s="36"/>
      <c r="O97" s="42">
        <f t="shared" si="6"/>
        <v>0</v>
      </c>
      <c r="P97" s="42">
        <f t="shared" si="7"/>
        <v>0</v>
      </c>
    </row>
    <row r="98" spans="2:16" ht="22.5" customHeight="1" thickBot="1">
      <c r="B98" s="84">
        <f>IF(P98&gt;O99,"登録可能協力選手数オーバーです！協力選手数を減らして下さい！！","")</f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O98" s="43">
        <f>SUM(O89:O97)</f>
        <v>0</v>
      </c>
      <c r="P98" s="43">
        <f>SUM(P89:P97)</f>
        <v>0</v>
      </c>
    </row>
    <row r="99" spans="1:15" ht="13.5" thickTop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46">
        <f>O98/2</f>
        <v>0</v>
      </c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ht="22.5" customHeight="1">
      <c r="B101" s="2" t="s">
        <v>106</v>
      </c>
    </row>
    <row r="102" spans="2:13" ht="22.5" customHeight="1">
      <c r="B102" s="58" t="s">
        <v>0</v>
      </c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1"/>
    </row>
    <row r="103" spans="2:13" ht="22.5" customHeight="1">
      <c r="B103" s="62" t="s">
        <v>1</v>
      </c>
      <c r="C103" s="62"/>
      <c r="D103" s="63"/>
      <c r="E103" s="64"/>
      <c r="F103" s="64"/>
      <c r="G103" s="64"/>
      <c r="H103" s="64"/>
      <c r="I103" s="64"/>
      <c r="J103" s="64"/>
      <c r="K103" s="64"/>
      <c r="L103" s="64"/>
      <c r="M103" s="65"/>
    </row>
    <row r="104" spans="2:13" ht="22.5" customHeight="1">
      <c r="B104" s="62" t="s">
        <v>9</v>
      </c>
      <c r="C104" s="62"/>
      <c r="D104" s="66"/>
      <c r="E104" s="67"/>
      <c r="F104" s="67"/>
      <c r="G104" s="67"/>
      <c r="H104" s="67"/>
      <c r="I104" s="67"/>
      <c r="J104" s="67"/>
      <c r="K104" s="67"/>
      <c r="L104" s="67"/>
      <c r="M104" s="68"/>
    </row>
    <row r="105" spans="2:13" ht="22.5" customHeight="1">
      <c r="B105" s="53" t="s">
        <v>129</v>
      </c>
      <c r="C105" s="54"/>
      <c r="D105" s="55" t="s">
        <v>142</v>
      </c>
      <c r="E105" s="56"/>
      <c r="F105" s="56"/>
      <c r="G105" s="56"/>
      <c r="H105" s="56"/>
      <c r="I105" s="56"/>
      <c r="J105" s="56"/>
      <c r="K105" s="56"/>
      <c r="L105" s="56"/>
      <c r="M105" s="57"/>
    </row>
    <row r="107" spans="2:13" ht="22.5" customHeight="1">
      <c r="B107" s="2" t="s">
        <v>110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22.5" customHeight="1">
      <c r="B108" s="69" t="s">
        <v>125</v>
      </c>
      <c r="C108" s="71" t="s">
        <v>124</v>
      </c>
      <c r="D108" s="71"/>
      <c r="E108" s="71" t="s">
        <v>7</v>
      </c>
      <c r="F108" s="71"/>
      <c r="G108" s="72" t="s">
        <v>4</v>
      </c>
      <c r="H108" s="71" t="s">
        <v>2</v>
      </c>
      <c r="I108" s="71"/>
      <c r="J108" s="71"/>
      <c r="K108" s="83" t="s">
        <v>78</v>
      </c>
      <c r="L108" s="74" t="s">
        <v>81</v>
      </c>
      <c r="M108" s="76" t="s">
        <v>104</v>
      </c>
    </row>
    <row r="109" spans="2:13" ht="22.5" customHeight="1">
      <c r="B109" s="70"/>
      <c r="C109" s="1" t="s">
        <v>69</v>
      </c>
      <c r="D109" s="1" t="s">
        <v>70</v>
      </c>
      <c r="E109" s="1" t="s">
        <v>71</v>
      </c>
      <c r="F109" s="1" t="s">
        <v>72</v>
      </c>
      <c r="G109" s="73"/>
      <c r="H109" s="7" t="s">
        <v>80</v>
      </c>
      <c r="I109" s="1" t="s">
        <v>73</v>
      </c>
      <c r="J109" s="1" t="s">
        <v>74</v>
      </c>
      <c r="K109" s="71"/>
      <c r="L109" s="75"/>
      <c r="M109" s="77"/>
    </row>
    <row r="110" spans="2:13" ht="22.5" customHeight="1">
      <c r="B110" s="5" t="s">
        <v>123</v>
      </c>
      <c r="C110" s="22"/>
      <c r="D110" s="22"/>
      <c r="E110" s="22"/>
      <c r="F110" s="22"/>
      <c r="G110" s="22"/>
      <c r="H110" s="22"/>
      <c r="I110" s="22"/>
      <c r="J110" s="22"/>
      <c r="K110" s="23"/>
      <c r="L110" s="24"/>
      <c r="M110" s="17"/>
    </row>
    <row r="111" spans="2:16" ht="22.5" customHeight="1">
      <c r="B111" s="3" t="s">
        <v>20</v>
      </c>
      <c r="C111" s="25"/>
      <c r="D111" s="25"/>
      <c r="E111" s="25"/>
      <c r="F111" s="25"/>
      <c r="G111" s="25"/>
      <c r="H111" s="25"/>
      <c r="I111" s="25"/>
      <c r="J111" s="25"/>
      <c r="K111" s="26"/>
      <c r="L111" s="27"/>
      <c r="M111" s="18"/>
      <c r="O111" s="44" t="s">
        <v>189</v>
      </c>
      <c r="P111" s="44" t="s">
        <v>190</v>
      </c>
    </row>
    <row r="112" spans="2:16" ht="22.5" customHeight="1">
      <c r="B112" s="3" t="s">
        <v>12</v>
      </c>
      <c r="C112" s="25"/>
      <c r="D112" s="25"/>
      <c r="E112" s="25"/>
      <c r="F112" s="25"/>
      <c r="G112" s="25"/>
      <c r="H112" s="25"/>
      <c r="I112" s="25"/>
      <c r="J112" s="25"/>
      <c r="K112" s="26"/>
      <c r="L112" s="27"/>
      <c r="M112" s="27"/>
      <c r="O112" s="42">
        <f>IF(C112="",0,1)</f>
        <v>0</v>
      </c>
      <c r="P112" s="42">
        <f>IF(M112="",0,1)</f>
        <v>0</v>
      </c>
    </row>
    <row r="113" spans="2:16" ht="22.5" customHeight="1">
      <c r="B113" s="3" t="s">
        <v>11</v>
      </c>
      <c r="C113" s="25"/>
      <c r="D113" s="25"/>
      <c r="E113" s="25"/>
      <c r="F113" s="25"/>
      <c r="G113" s="25"/>
      <c r="H113" s="25"/>
      <c r="I113" s="25"/>
      <c r="J113" s="25"/>
      <c r="K113" s="26"/>
      <c r="L113" s="27"/>
      <c r="M113" s="27"/>
      <c r="O113" s="42">
        <f aca="true" t="shared" si="8" ref="O113:O120">IF(C113="",0,1)</f>
        <v>0</v>
      </c>
      <c r="P113" s="42">
        <f aca="true" t="shared" si="9" ref="P113:P120">IF(M113="",0,1)</f>
        <v>0</v>
      </c>
    </row>
    <row r="114" spans="2:16" ht="22.5" customHeight="1">
      <c r="B114" s="3" t="s">
        <v>13</v>
      </c>
      <c r="C114" s="25"/>
      <c r="D114" s="25"/>
      <c r="E114" s="25"/>
      <c r="F114" s="25"/>
      <c r="G114" s="25"/>
      <c r="H114" s="25"/>
      <c r="I114" s="25"/>
      <c r="J114" s="25"/>
      <c r="K114" s="26"/>
      <c r="L114" s="27"/>
      <c r="M114" s="27"/>
      <c r="O114" s="42">
        <f t="shared" si="8"/>
        <v>0</v>
      </c>
      <c r="P114" s="42">
        <f t="shared" si="9"/>
        <v>0</v>
      </c>
    </row>
    <row r="115" spans="2:16" ht="22.5" customHeight="1">
      <c r="B115" s="3" t="s">
        <v>14</v>
      </c>
      <c r="C115" s="25"/>
      <c r="D115" s="25"/>
      <c r="E115" s="25"/>
      <c r="F115" s="25"/>
      <c r="G115" s="25"/>
      <c r="H115" s="25"/>
      <c r="I115" s="25"/>
      <c r="J115" s="25"/>
      <c r="K115" s="26"/>
      <c r="L115" s="27"/>
      <c r="M115" s="27"/>
      <c r="O115" s="42">
        <f t="shared" si="8"/>
        <v>0</v>
      </c>
      <c r="P115" s="42">
        <f t="shared" si="9"/>
        <v>0</v>
      </c>
    </row>
    <row r="116" spans="2:16" ht="22.5" customHeight="1">
      <c r="B116" s="3" t="s">
        <v>15</v>
      </c>
      <c r="C116" s="25"/>
      <c r="D116" s="25"/>
      <c r="E116" s="25"/>
      <c r="F116" s="25"/>
      <c r="G116" s="25"/>
      <c r="H116" s="25"/>
      <c r="I116" s="25"/>
      <c r="J116" s="25"/>
      <c r="K116" s="26"/>
      <c r="L116" s="27"/>
      <c r="M116" s="27"/>
      <c r="O116" s="42">
        <f t="shared" si="8"/>
        <v>0</v>
      </c>
      <c r="P116" s="42">
        <f t="shared" si="9"/>
        <v>0</v>
      </c>
    </row>
    <row r="117" spans="2:16" ht="22.5" customHeight="1">
      <c r="B117" s="3" t="s">
        <v>16</v>
      </c>
      <c r="C117" s="25"/>
      <c r="D117" s="25"/>
      <c r="E117" s="25"/>
      <c r="F117" s="25"/>
      <c r="G117" s="25"/>
      <c r="H117" s="25"/>
      <c r="I117" s="25"/>
      <c r="J117" s="25"/>
      <c r="K117" s="26"/>
      <c r="L117" s="27"/>
      <c r="M117" s="27"/>
      <c r="O117" s="42">
        <f t="shared" si="8"/>
        <v>0</v>
      </c>
      <c r="P117" s="42">
        <f t="shared" si="9"/>
        <v>0</v>
      </c>
    </row>
    <row r="118" spans="2:16" ht="22.5" customHeight="1">
      <c r="B118" s="3" t="s">
        <v>17</v>
      </c>
      <c r="C118" s="25"/>
      <c r="D118" s="25"/>
      <c r="E118" s="25"/>
      <c r="F118" s="25"/>
      <c r="G118" s="25"/>
      <c r="H118" s="25"/>
      <c r="I118" s="25"/>
      <c r="J118" s="25"/>
      <c r="K118" s="26"/>
      <c r="L118" s="27"/>
      <c r="M118" s="27"/>
      <c r="O118" s="42">
        <f t="shared" si="8"/>
        <v>0</v>
      </c>
      <c r="P118" s="42">
        <f t="shared" si="9"/>
        <v>0</v>
      </c>
    </row>
    <row r="119" spans="2:16" ht="22.5" customHeight="1">
      <c r="B119" s="3" t="str">
        <f>IF(D102="一般男子団体","",IF(D102="一般女子団体","","選手８"))</f>
        <v>選手８</v>
      </c>
      <c r="C119" s="25"/>
      <c r="D119" s="25"/>
      <c r="E119" s="25"/>
      <c r="F119" s="25"/>
      <c r="G119" s="25"/>
      <c r="H119" s="25"/>
      <c r="I119" s="25"/>
      <c r="J119" s="25"/>
      <c r="K119" s="26"/>
      <c r="L119" s="27"/>
      <c r="M119" s="27"/>
      <c r="O119" s="42">
        <f t="shared" si="8"/>
        <v>0</v>
      </c>
      <c r="P119" s="42">
        <f t="shared" si="9"/>
        <v>0</v>
      </c>
    </row>
    <row r="120" spans="2:16" ht="22.5" customHeight="1">
      <c r="B120" s="4" t="str">
        <f>IF(D102="一般男子団体","",IF(D102="一般女子団体","","選手９"))</f>
        <v>選手９</v>
      </c>
      <c r="C120" s="34"/>
      <c r="D120" s="34"/>
      <c r="E120" s="34"/>
      <c r="F120" s="34"/>
      <c r="G120" s="34"/>
      <c r="H120" s="34"/>
      <c r="I120" s="34"/>
      <c r="J120" s="34"/>
      <c r="K120" s="35"/>
      <c r="L120" s="36"/>
      <c r="M120" s="36"/>
      <c r="O120" s="42">
        <f t="shared" si="8"/>
        <v>0</v>
      </c>
      <c r="P120" s="42">
        <f t="shared" si="9"/>
        <v>0</v>
      </c>
    </row>
    <row r="121" spans="2:16" ht="22.5" customHeight="1" thickBot="1">
      <c r="B121" s="84">
        <f>IF(P121&gt;O122,"登録可能協力選手数オーバーです！協力選手数を減らして下さい！！","")</f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O121" s="43">
        <f>SUM(O112:O120)</f>
        <v>0</v>
      </c>
      <c r="P121" s="43">
        <f>SUM(P112:P120)</f>
        <v>0</v>
      </c>
    </row>
    <row r="122" spans="1:15" ht="13.5" thickTop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46">
        <f>O121/2</f>
        <v>0</v>
      </c>
    </row>
    <row r="123" spans="1:1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ht="22.5" customHeight="1">
      <c r="B124" s="2" t="s">
        <v>107</v>
      </c>
    </row>
    <row r="125" spans="2:13" ht="22.5" customHeight="1">
      <c r="B125" s="58" t="s">
        <v>0</v>
      </c>
      <c r="C125" s="58"/>
      <c r="D125" s="59"/>
      <c r="E125" s="60"/>
      <c r="F125" s="60"/>
      <c r="G125" s="60"/>
      <c r="H125" s="60"/>
      <c r="I125" s="60"/>
      <c r="J125" s="60"/>
      <c r="K125" s="60"/>
      <c r="L125" s="60"/>
      <c r="M125" s="61"/>
    </row>
    <row r="126" spans="2:13" ht="22.5" customHeight="1">
      <c r="B126" s="62" t="s">
        <v>1</v>
      </c>
      <c r="C126" s="62"/>
      <c r="D126" s="63"/>
      <c r="E126" s="64"/>
      <c r="F126" s="64"/>
      <c r="G126" s="64"/>
      <c r="H126" s="64"/>
      <c r="I126" s="64"/>
      <c r="J126" s="64"/>
      <c r="K126" s="64"/>
      <c r="L126" s="64"/>
      <c r="M126" s="65"/>
    </row>
    <row r="127" spans="2:13" ht="22.5" customHeight="1">
      <c r="B127" s="62" t="s">
        <v>9</v>
      </c>
      <c r="C127" s="62"/>
      <c r="D127" s="66"/>
      <c r="E127" s="67"/>
      <c r="F127" s="67"/>
      <c r="G127" s="67"/>
      <c r="H127" s="67"/>
      <c r="I127" s="67"/>
      <c r="J127" s="67"/>
      <c r="K127" s="67"/>
      <c r="L127" s="67"/>
      <c r="M127" s="68"/>
    </row>
    <row r="128" spans="2:13" ht="22.5" customHeight="1">
      <c r="B128" s="53" t="s">
        <v>129</v>
      </c>
      <c r="C128" s="54"/>
      <c r="D128" s="55" t="s">
        <v>142</v>
      </c>
      <c r="E128" s="56"/>
      <c r="F128" s="56"/>
      <c r="G128" s="56"/>
      <c r="H128" s="56"/>
      <c r="I128" s="56"/>
      <c r="J128" s="56"/>
      <c r="K128" s="56"/>
      <c r="L128" s="56"/>
      <c r="M128" s="57"/>
    </row>
    <row r="130" spans="2:13" ht="22.5" customHeight="1">
      <c r="B130" s="2" t="s">
        <v>111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22.5" customHeight="1">
      <c r="B131" s="69" t="s">
        <v>125</v>
      </c>
      <c r="C131" s="71" t="s">
        <v>124</v>
      </c>
      <c r="D131" s="71"/>
      <c r="E131" s="71" t="s">
        <v>7</v>
      </c>
      <c r="F131" s="71"/>
      <c r="G131" s="72" t="s">
        <v>4</v>
      </c>
      <c r="H131" s="71" t="s">
        <v>2</v>
      </c>
      <c r="I131" s="71"/>
      <c r="J131" s="71"/>
      <c r="K131" s="83" t="s">
        <v>78</v>
      </c>
      <c r="L131" s="74" t="s">
        <v>81</v>
      </c>
      <c r="M131" s="76" t="s">
        <v>104</v>
      </c>
    </row>
    <row r="132" spans="2:13" ht="22.5" customHeight="1">
      <c r="B132" s="70"/>
      <c r="C132" s="1" t="s">
        <v>69</v>
      </c>
      <c r="D132" s="1" t="s">
        <v>70</v>
      </c>
      <c r="E132" s="1" t="s">
        <v>71</v>
      </c>
      <c r="F132" s="1" t="s">
        <v>72</v>
      </c>
      <c r="G132" s="73"/>
      <c r="H132" s="7" t="s">
        <v>80</v>
      </c>
      <c r="I132" s="1" t="s">
        <v>73</v>
      </c>
      <c r="J132" s="1" t="s">
        <v>74</v>
      </c>
      <c r="K132" s="71"/>
      <c r="L132" s="75"/>
      <c r="M132" s="77"/>
    </row>
    <row r="133" spans="2:13" ht="22.5" customHeight="1">
      <c r="B133" s="5" t="s">
        <v>123</v>
      </c>
      <c r="C133" s="22"/>
      <c r="D133" s="22"/>
      <c r="E133" s="22"/>
      <c r="F133" s="22"/>
      <c r="G133" s="22"/>
      <c r="H133" s="22"/>
      <c r="I133" s="22"/>
      <c r="J133" s="22"/>
      <c r="K133" s="23"/>
      <c r="L133" s="24"/>
      <c r="M133" s="17"/>
    </row>
    <row r="134" spans="2:16" ht="22.5" customHeight="1">
      <c r="B134" s="3" t="s">
        <v>20</v>
      </c>
      <c r="C134" s="25"/>
      <c r="D134" s="25"/>
      <c r="E134" s="25"/>
      <c r="F134" s="25"/>
      <c r="G134" s="25"/>
      <c r="H134" s="25"/>
      <c r="I134" s="25"/>
      <c r="J134" s="25"/>
      <c r="K134" s="26"/>
      <c r="L134" s="27"/>
      <c r="M134" s="18"/>
      <c r="O134" s="44" t="s">
        <v>189</v>
      </c>
      <c r="P134" s="44" t="s">
        <v>190</v>
      </c>
    </row>
    <row r="135" spans="2:16" ht="22.5" customHeight="1">
      <c r="B135" s="3" t="s">
        <v>12</v>
      </c>
      <c r="C135" s="25"/>
      <c r="D135" s="25"/>
      <c r="E135" s="25"/>
      <c r="F135" s="25"/>
      <c r="G135" s="25"/>
      <c r="H135" s="25"/>
      <c r="I135" s="25"/>
      <c r="J135" s="25"/>
      <c r="K135" s="26"/>
      <c r="L135" s="27"/>
      <c r="M135" s="27"/>
      <c r="O135" s="42">
        <f>IF(C135="",0,1)</f>
        <v>0</v>
      </c>
      <c r="P135" s="42">
        <f>IF(M135="",0,1)</f>
        <v>0</v>
      </c>
    </row>
    <row r="136" spans="2:16" ht="22.5" customHeight="1">
      <c r="B136" s="3" t="s">
        <v>11</v>
      </c>
      <c r="C136" s="25"/>
      <c r="D136" s="25"/>
      <c r="E136" s="25"/>
      <c r="F136" s="25"/>
      <c r="G136" s="25"/>
      <c r="H136" s="25"/>
      <c r="I136" s="25"/>
      <c r="J136" s="25"/>
      <c r="K136" s="26"/>
      <c r="L136" s="27"/>
      <c r="M136" s="27"/>
      <c r="O136" s="42">
        <f aca="true" t="shared" si="10" ref="O136:O143">IF(C136="",0,1)</f>
        <v>0</v>
      </c>
      <c r="P136" s="42">
        <f aca="true" t="shared" si="11" ref="P136:P143">IF(M136="",0,1)</f>
        <v>0</v>
      </c>
    </row>
    <row r="137" spans="2:16" ht="22.5" customHeight="1">
      <c r="B137" s="3" t="s">
        <v>13</v>
      </c>
      <c r="C137" s="25"/>
      <c r="D137" s="25"/>
      <c r="E137" s="25"/>
      <c r="F137" s="25"/>
      <c r="G137" s="25"/>
      <c r="H137" s="25"/>
      <c r="I137" s="25"/>
      <c r="J137" s="25"/>
      <c r="K137" s="26"/>
      <c r="L137" s="27"/>
      <c r="M137" s="27"/>
      <c r="O137" s="42">
        <f t="shared" si="10"/>
        <v>0</v>
      </c>
      <c r="P137" s="42">
        <f t="shared" si="11"/>
        <v>0</v>
      </c>
    </row>
    <row r="138" spans="2:16" ht="22.5" customHeight="1">
      <c r="B138" s="3" t="s">
        <v>14</v>
      </c>
      <c r="C138" s="25"/>
      <c r="D138" s="25"/>
      <c r="E138" s="25"/>
      <c r="F138" s="25"/>
      <c r="G138" s="25"/>
      <c r="H138" s="25"/>
      <c r="I138" s="25"/>
      <c r="J138" s="25"/>
      <c r="K138" s="26"/>
      <c r="L138" s="27"/>
      <c r="M138" s="27"/>
      <c r="O138" s="42">
        <f t="shared" si="10"/>
        <v>0</v>
      </c>
      <c r="P138" s="42">
        <f t="shared" si="11"/>
        <v>0</v>
      </c>
    </row>
    <row r="139" spans="2:16" ht="22.5" customHeight="1">
      <c r="B139" s="3" t="s">
        <v>15</v>
      </c>
      <c r="C139" s="25"/>
      <c r="D139" s="25"/>
      <c r="E139" s="25"/>
      <c r="F139" s="25"/>
      <c r="G139" s="25"/>
      <c r="H139" s="25"/>
      <c r="I139" s="25"/>
      <c r="J139" s="25"/>
      <c r="K139" s="26"/>
      <c r="L139" s="27"/>
      <c r="M139" s="27"/>
      <c r="O139" s="42">
        <f t="shared" si="10"/>
        <v>0</v>
      </c>
      <c r="P139" s="42">
        <f t="shared" si="11"/>
        <v>0</v>
      </c>
    </row>
    <row r="140" spans="2:16" ht="22.5" customHeight="1">
      <c r="B140" s="3" t="s">
        <v>16</v>
      </c>
      <c r="C140" s="25"/>
      <c r="D140" s="25"/>
      <c r="E140" s="25"/>
      <c r="F140" s="25"/>
      <c r="G140" s="25"/>
      <c r="H140" s="25"/>
      <c r="I140" s="25"/>
      <c r="J140" s="25"/>
      <c r="K140" s="26"/>
      <c r="L140" s="27"/>
      <c r="M140" s="27"/>
      <c r="O140" s="42">
        <f t="shared" si="10"/>
        <v>0</v>
      </c>
      <c r="P140" s="42">
        <f t="shared" si="11"/>
        <v>0</v>
      </c>
    </row>
    <row r="141" spans="2:16" ht="22.5" customHeight="1">
      <c r="B141" s="3" t="s">
        <v>17</v>
      </c>
      <c r="C141" s="25"/>
      <c r="D141" s="25"/>
      <c r="E141" s="25"/>
      <c r="F141" s="25"/>
      <c r="G141" s="25"/>
      <c r="H141" s="25"/>
      <c r="I141" s="25"/>
      <c r="J141" s="25"/>
      <c r="K141" s="26"/>
      <c r="L141" s="27"/>
      <c r="M141" s="27"/>
      <c r="O141" s="42">
        <f t="shared" si="10"/>
        <v>0</v>
      </c>
      <c r="P141" s="42">
        <f t="shared" si="11"/>
        <v>0</v>
      </c>
    </row>
    <row r="142" spans="2:16" ht="22.5" customHeight="1">
      <c r="B142" s="3" t="str">
        <f>IF(D125="一般男子団体","",IF(D125="一般女子団体","","選手８"))</f>
        <v>選手８</v>
      </c>
      <c r="C142" s="25"/>
      <c r="D142" s="25"/>
      <c r="E142" s="25"/>
      <c r="F142" s="25"/>
      <c r="G142" s="25"/>
      <c r="H142" s="25"/>
      <c r="I142" s="25"/>
      <c r="J142" s="25"/>
      <c r="K142" s="26"/>
      <c r="L142" s="27"/>
      <c r="M142" s="27"/>
      <c r="O142" s="42">
        <f t="shared" si="10"/>
        <v>0</v>
      </c>
      <c r="P142" s="42">
        <f t="shared" si="11"/>
        <v>0</v>
      </c>
    </row>
    <row r="143" spans="2:16" ht="22.5" customHeight="1">
      <c r="B143" s="4" t="str">
        <f>IF(D125="一般男子団体","",IF(D125="一般女子団体","","選手９"))</f>
        <v>選手９</v>
      </c>
      <c r="C143" s="34"/>
      <c r="D143" s="34"/>
      <c r="E143" s="34"/>
      <c r="F143" s="34"/>
      <c r="G143" s="34"/>
      <c r="H143" s="34"/>
      <c r="I143" s="34"/>
      <c r="J143" s="34"/>
      <c r="K143" s="35"/>
      <c r="L143" s="36"/>
      <c r="M143" s="36"/>
      <c r="O143" s="42">
        <f t="shared" si="10"/>
        <v>0</v>
      </c>
      <c r="P143" s="42">
        <f t="shared" si="11"/>
        <v>0</v>
      </c>
    </row>
    <row r="144" spans="2:16" ht="22.5" customHeight="1" thickBot="1">
      <c r="B144" s="84">
        <f>IF(P144&gt;O145,"登録可能協力選手数オーバーです！協力選手数を減らして下さい！！","")</f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O144" s="43">
        <f>SUM(O135:O143)</f>
        <v>0</v>
      </c>
      <c r="P144" s="43">
        <f>SUM(P135:P143)</f>
        <v>0</v>
      </c>
    </row>
    <row r="145" spans="1:15" ht="13.5" thickTop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46">
        <f>O144/2</f>
        <v>0</v>
      </c>
    </row>
    <row r="146" spans="1:1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ht="22.5" customHeight="1">
      <c r="B147" s="2" t="s">
        <v>108</v>
      </c>
    </row>
    <row r="148" spans="2:13" ht="22.5" customHeight="1">
      <c r="B148" s="58" t="s">
        <v>0</v>
      </c>
      <c r="C148" s="58"/>
      <c r="D148" s="59"/>
      <c r="E148" s="60"/>
      <c r="F148" s="60"/>
      <c r="G148" s="60"/>
      <c r="H148" s="60"/>
      <c r="I148" s="60"/>
      <c r="J148" s="60"/>
      <c r="K148" s="60"/>
      <c r="L148" s="60"/>
      <c r="M148" s="61"/>
    </row>
    <row r="149" spans="2:13" ht="22.5" customHeight="1">
      <c r="B149" s="62" t="s">
        <v>1</v>
      </c>
      <c r="C149" s="62"/>
      <c r="D149" s="63"/>
      <c r="E149" s="64"/>
      <c r="F149" s="64"/>
      <c r="G149" s="64"/>
      <c r="H149" s="64"/>
      <c r="I149" s="64"/>
      <c r="J149" s="64"/>
      <c r="K149" s="64"/>
      <c r="L149" s="64"/>
      <c r="M149" s="65"/>
    </row>
    <row r="150" spans="2:13" ht="22.5" customHeight="1">
      <c r="B150" s="62" t="s">
        <v>9</v>
      </c>
      <c r="C150" s="62"/>
      <c r="D150" s="66"/>
      <c r="E150" s="67"/>
      <c r="F150" s="67"/>
      <c r="G150" s="67"/>
      <c r="H150" s="67"/>
      <c r="I150" s="67"/>
      <c r="J150" s="67"/>
      <c r="K150" s="67"/>
      <c r="L150" s="67"/>
      <c r="M150" s="68"/>
    </row>
    <row r="151" spans="2:13" ht="22.5" customHeight="1">
      <c r="B151" s="53" t="s">
        <v>129</v>
      </c>
      <c r="C151" s="54"/>
      <c r="D151" s="55" t="s">
        <v>142</v>
      </c>
      <c r="E151" s="56"/>
      <c r="F151" s="56"/>
      <c r="G151" s="56"/>
      <c r="H151" s="56"/>
      <c r="I151" s="56"/>
      <c r="J151" s="56"/>
      <c r="K151" s="56"/>
      <c r="L151" s="56"/>
      <c r="M151" s="57"/>
    </row>
    <row r="153" spans="2:13" ht="22.5" customHeight="1">
      <c r="B153" s="2" t="s">
        <v>112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22.5" customHeight="1">
      <c r="B154" s="69" t="s">
        <v>125</v>
      </c>
      <c r="C154" s="71" t="s">
        <v>124</v>
      </c>
      <c r="D154" s="71"/>
      <c r="E154" s="71" t="s">
        <v>7</v>
      </c>
      <c r="F154" s="71"/>
      <c r="G154" s="72" t="s">
        <v>4</v>
      </c>
      <c r="H154" s="71" t="s">
        <v>2</v>
      </c>
      <c r="I154" s="71"/>
      <c r="J154" s="71"/>
      <c r="K154" s="83" t="s">
        <v>78</v>
      </c>
      <c r="L154" s="74" t="s">
        <v>81</v>
      </c>
      <c r="M154" s="76" t="s">
        <v>104</v>
      </c>
    </row>
    <row r="155" spans="2:13" ht="22.5" customHeight="1">
      <c r="B155" s="70"/>
      <c r="C155" s="1" t="s">
        <v>69</v>
      </c>
      <c r="D155" s="1" t="s">
        <v>70</v>
      </c>
      <c r="E155" s="1" t="s">
        <v>71</v>
      </c>
      <c r="F155" s="1" t="s">
        <v>72</v>
      </c>
      <c r="G155" s="73"/>
      <c r="H155" s="7" t="s">
        <v>80</v>
      </c>
      <c r="I155" s="1" t="s">
        <v>73</v>
      </c>
      <c r="J155" s="1" t="s">
        <v>74</v>
      </c>
      <c r="K155" s="71"/>
      <c r="L155" s="75"/>
      <c r="M155" s="77"/>
    </row>
    <row r="156" spans="2:13" ht="22.5" customHeight="1">
      <c r="B156" s="5" t="s">
        <v>123</v>
      </c>
      <c r="C156" s="22"/>
      <c r="D156" s="22"/>
      <c r="E156" s="22"/>
      <c r="F156" s="22"/>
      <c r="G156" s="22"/>
      <c r="H156" s="22"/>
      <c r="I156" s="22"/>
      <c r="J156" s="22"/>
      <c r="K156" s="23"/>
      <c r="L156" s="24"/>
      <c r="M156" s="17"/>
    </row>
    <row r="157" spans="2:16" ht="22.5" customHeight="1">
      <c r="B157" s="3" t="s">
        <v>20</v>
      </c>
      <c r="C157" s="25"/>
      <c r="D157" s="25"/>
      <c r="E157" s="25"/>
      <c r="F157" s="25"/>
      <c r="G157" s="25"/>
      <c r="H157" s="25"/>
      <c r="I157" s="25"/>
      <c r="J157" s="25"/>
      <c r="K157" s="26"/>
      <c r="L157" s="27"/>
      <c r="M157" s="18"/>
      <c r="O157" s="44" t="s">
        <v>189</v>
      </c>
      <c r="P157" s="44" t="s">
        <v>190</v>
      </c>
    </row>
    <row r="158" spans="2:16" ht="22.5" customHeight="1">
      <c r="B158" s="3" t="s">
        <v>12</v>
      </c>
      <c r="C158" s="25"/>
      <c r="D158" s="25"/>
      <c r="E158" s="25"/>
      <c r="F158" s="25"/>
      <c r="G158" s="25"/>
      <c r="H158" s="25"/>
      <c r="I158" s="25"/>
      <c r="J158" s="25"/>
      <c r="K158" s="26"/>
      <c r="L158" s="27"/>
      <c r="M158" s="27"/>
      <c r="O158" s="42">
        <f>IF(C158="",0,1)</f>
        <v>0</v>
      </c>
      <c r="P158" s="42">
        <f>IF(M158="",0,1)</f>
        <v>0</v>
      </c>
    </row>
    <row r="159" spans="2:16" ht="22.5" customHeight="1">
      <c r="B159" s="3" t="s">
        <v>11</v>
      </c>
      <c r="C159" s="25"/>
      <c r="D159" s="25"/>
      <c r="E159" s="25"/>
      <c r="F159" s="25"/>
      <c r="G159" s="25"/>
      <c r="H159" s="25"/>
      <c r="I159" s="25"/>
      <c r="J159" s="25"/>
      <c r="K159" s="26"/>
      <c r="L159" s="27"/>
      <c r="M159" s="27"/>
      <c r="O159" s="42">
        <f aca="true" t="shared" si="12" ref="O159:O166">IF(C159="",0,1)</f>
        <v>0</v>
      </c>
      <c r="P159" s="42">
        <f aca="true" t="shared" si="13" ref="P159:P166">IF(M159="",0,1)</f>
        <v>0</v>
      </c>
    </row>
    <row r="160" spans="2:16" ht="22.5" customHeight="1">
      <c r="B160" s="3" t="s">
        <v>13</v>
      </c>
      <c r="C160" s="25"/>
      <c r="D160" s="25"/>
      <c r="E160" s="25"/>
      <c r="F160" s="25"/>
      <c r="G160" s="25"/>
      <c r="H160" s="25"/>
      <c r="I160" s="25"/>
      <c r="J160" s="25"/>
      <c r="K160" s="26"/>
      <c r="L160" s="27"/>
      <c r="M160" s="27"/>
      <c r="O160" s="42">
        <f t="shared" si="12"/>
        <v>0</v>
      </c>
      <c r="P160" s="42">
        <f t="shared" si="13"/>
        <v>0</v>
      </c>
    </row>
    <row r="161" spans="2:16" ht="22.5" customHeight="1">
      <c r="B161" s="3" t="s">
        <v>14</v>
      </c>
      <c r="C161" s="25"/>
      <c r="D161" s="25"/>
      <c r="E161" s="25"/>
      <c r="F161" s="25"/>
      <c r="G161" s="25"/>
      <c r="H161" s="25"/>
      <c r="I161" s="25"/>
      <c r="J161" s="25"/>
      <c r="K161" s="26"/>
      <c r="L161" s="27"/>
      <c r="M161" s="27"/>
      <c r="O161" s="42">
        <f t="shared" si="12"/>
        <v>0</v>
      </c>
      <c r="P161" s="42">
        <f t="shared" si="13"/>
        <v>0</v>
      </c>
    </row>
    <row r="162" spans="2:16" ht="22.5" customHeight="1">
      <c r="B162" s="3" t="s">
        <v>15</v>
      </c>
      <c r="C162" s="25"/>
      <c r="D162" s="25"/>
      <c r="E162" s="25"/>
      <c r="F162" s="25"/>
      <c r="G162" s="25"/>
      <c r="H162" s="25"/>
      <c r="I162" s="25"/>
      <c r="J162" s="25"/>
      <c r="K162" s="26"/>
      <c r="L162" s="27"/>
      <c r="M162" s="27"/>
      <c r="O162" s="42">
        <f t="shared" si="12"/>
        <v>0</v>
      </c>
      <c r="P162" s="42">
        <f t="shared" si="13"/>
        <v>0</v>
      </c>
    </row>
    <row r="163" spans="2:16" ht="22.5" customHeight="1">
      <c r="B163" s="3" t="s">
        <v>16</v>
      </c>
      <c r="C163" s="25"/>
      <c r="D163" s="25"/>
      <c r="E163" s="25"/>
      <c r="F163" s="25"/>
      <c r="G163" s="25"/>
      <c r="H163" s="25"/>
      <c r="I163" s="25"/>
      <c r="J163" s="25"/>
      <c r="K163" s="26"/>
      <c r="L163" s="27"/>
      <c r="M163" s="27"/>
      <c r="O163" s="42">
        <f t="shared" si="12"/>
        <v>0</v>
      </c>
      <c r="P163" s="42">
        <f t="shared" si="13"/>
        <v>0</v>
      </c>
    </row>
    <row r="164" spans="2:16" ht="22.5" customHeight="1">
      <c r="B164" s="3" t="s">
        <v>17</v>
      </c>
      <c r="C164" s="25"/>
      <c r="D164" s="25"/>
      <c r="E164" s="25"/>
      <c r="F164" s="25"/>
      <c r="G164" s="25"/>
      <c r="H164" s="25"/>
      <c r="I164" s="25"/>
      <c r="J164" s="25"/>
      <c r="K164" s="26"/>
      <c r="L164" s="27"/>
      <c r="M164" s="27"/>
      <c r="O164" s="42">
        <f t="shared" si="12"/>
        <v>0</v>
      </c>
      <c r="P164" s="42">
        <f t="shared" si="13"/>
        <v>0</v>
      </c>
    </row>
    <row r="165" spans="2:16" ht="22.5" customHeight="1">
      <c r="B165" s="3" t="str">
        <f>IF(D148="一般男子団体","",IF(D148="一般女子団体","","選手８"))</f>
        <v>選手８</v>
      </c>
      <c r="C165" s="25"/>
      <c r="D165" s="25"/>
      <c r="E165" s="25"/>
      <c r="F165" s="25"/>
      <c r="G165" s="25"/>
      <c r="H165" s="25"/>
      <c r="I165" s="25"/>
      <c r="J165" s="25"/>
      <c r="K165" s="26"/>
      <c r="L165" s="27"/>
      <c r="M165" s="27"/>
      <c r="O165" s="42">
        <f t="shared" si="12"/>
        <v>0</v>
      </c>
      <c r="P165" s="42">
        <f t="shared" si="13"/>
        <v>0</v>
      </c>
    </row>
    <row r="166" spans="2:16" ht="22.5" customHeight="1">
      <c r="B166" s="4" t="str">
        <f>IF(D148="一般男子団体","",IF(D148="一般女子団体","","選手９"))</f>
        <v>選手９</v>
      </c>
      <c r="C166" s="34"/>
      <c r="D166" s="34"/>
      <c r="E166" s="34"/>
      <c r="F166" s="34"/>
      <c r="G166" s="34"/>
      <c r="H166" s="34"/>
      <c r="I166" s="34"/>
      <c r="J166" s="34"/>
      <c r="K166" s="35"/>
      <c r="L166" s="36"/>
      <c r="M166" s="36"/>
      <c r="O166" s="42">
        <f t="shared" si="12"/>
        <v>0</v>
      </c>
      <c r="P166" s="42">
        <f t="shared" si="13"/>
        <v>0</v>
      </c>
    </row>
    <row r="167" spans="2:16" ht="22.5" customHeight="1" thickBot="1">
      <c r="B167" s="84">
        <f>IF(P167&gt;O168,"登録可能協力選手数オーバーです！協力選手数を減らして下さい！！","")</f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O167" s="43">
        <f>SUM(O158:O166)</f>
        <v>0</v>
      </c>
      <c r="P167" s="43">
        <f>SUM(P158:P166)</f>
        <v>0</v>
      </c>
    </row>
    <row r="168" spans="1:15" ht="13.5" thickTop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46">
        <f>O167/2</f>
        <v>0</v>
      </c>
    </row>
    <row r="169" spans="1:14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ht="22.5" customHeight="1">
      <c r="B170" s="2" t="s">
        <v>113</v>
      </c>
    </row>
    <row r="171" spans="2:13" ht="22.5" customHeight="1">
      <c r="B171" s="58" t="s">
        <v>0</v>
      </c>
      <c r="C171" s="58"/>
      <c r="D171" s="59"/>
      <c r="E171" s="60"/>
      <c r="F171" s="60"/>
      <c r="G171" s="60"/>
      <c r="H171" s="60"/>
      <c r="I171" s="60"/>
      <c r="J171" s="60"/>
      <c r="K171" s="60"/>
      <c r="L171" s="60"/>
      <c r="M171" s="61"/>
    </row>
    <row r="172" spans="2:13" ht="22.5" customHeight="1">
      <c r="B172" s="62" t="s">
        <v>1</v>
      </c>
      <c r="C172" s="62"/>
      <c r="D172" s="63"/>
      <c r="E172" s="64"/>
      <c r="F172" s="64"/>
      <c r="G172" s="64"/>
      <c r="H172" s="64"/>
      <c r="I172" s="64"/>
      <c r="J172" s="64"/>
      <c r="K172" s="64"/>
      <c r="L172" s="64"/>
      <c r="M172" s="65"/>
    </row>
    <row r="173" spans="2:13" ht="22.5" customHeight="1">
      <c r="B173" s="62" t="s">
        <v>9</v>
      </c>
      <c r="C173" s="62"/>
      <c r="D173" s="66"/>
      <c r="E173" s="67"/>
      <c r="F173" s="67"/>
      <c r="G173" s="67"/>
      <c r="H173" s="67"/>
      <c r="I173" s="67"/>
      <c r="J173" s="67"/>
      <c r="K173" s="67"/>
      <c r="L173" s="67"/>
      <c r="M173" s="68"/>
    </row>
    <row r="174" spans="2:13" ht="22.5" customHeight="1">
      <c r="B174" s="53" t="s">
        <v>129</v>
      </c>
      <c r="C174" s="54"/>
      <c r="D174" s="55" t="s">
        <v>142</v>
      </c>
      <c r="E174" s="56"/>
      <c r="F174" s="56"/>
      <c r="G174" s="56"/>
      <c r="H174" s="56"/>
      <c r="I174" s="56"/>
      <c r="J174" s="56"/>
      <c r="K174" s="56"/>
      <c r="L174" s="56"/>
      <c r="M174" s="57"/>
    </row>
    <row r="176" spans="2:13" ht="22.5" customHeight="1">
      <c r="B176" s="2" t="s">
        <v>114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22.5" customHeight="1">
      <c r="B177" s="69" t="s">
        <v>125</v>
      </c>
      <c r="C177" s="71" t="s">
        <v>124</v>
      </c>
      <c r="D177" s="71"/>
      <c r="E177" s="71" t="s">
        <v>7</v>
      </c>
      <c r="F177" s="71"/>
      <c r="G177" s="72" t="s">
        <v>4</v>
      </c>
      <c r="H177" s="71" t="s">
        <v>2</v>
      </c>
      <c r="I177" s="71"/>
      <c r="J177" s="71"/>
      <c r="K177" s="83" t="s">
        <v>78</v>
      </c>
      <c r="L177" s="74" t="s">
        <v>81</v>
      </c>
      <c r="M177" s="76" t="s">
        <v>104</v>
      </c>
    </row>
    <row r="178" spans="2:13" ht="22.5" customHeight="1">
      <c r="B178" s="70"/>
      <c r="C178" s="1" t="s">
        <v>69</v>
      </c>
      <c r="D178" s="1" t="s">
        <v>70</v>
      </c>
      <c r="E178" s="1" t="s">
        <v>71</v>
      </c>
      <c r="F178" s="1" t="s">
        <v>72</v>
      </c>
      <c r="G178" s="73"/>
      <c r="H178" s="7" t="s">
        <v>80</v>
      </c>
      <c r="I178" s="1" t="s">
        <v>73</v>
      </c>
      <c r="J178" s="1" t="s">
        <v>74</v>
      </c>
      <c r="K178" s="71"/>
      <c r="L178" s="75"/>
      <c r="M178" s="77"/>
    </row>
    <row r="179" spans="2:13" ht="22.5" customHeight="1">
      <c r="B179" s="5" t="s">
        <v>123</v>
      </c>
      <c r="C179" s="22"/>
      <c r="D179" s="22"/>
      <c r="E179" s="22"/>
      <c r="F179" s="22"/>
      <c r="G179" s="22"/>
      <c r="H179" s="22"/>
      <c r="I179" s="22"/>
      <c r="J179" s="22"/>
      <c r="K179" s="23"/>
      <c r="L179" s="24"/>
      <c r="M179" s="17"/>
    </row>
    <row r="180" spans="2:16" ht="22.5" customHeight="1">
      <c r="B180" s="3" t="s">
        <v>20</v>
      </c>
      <c r="C180" s="25"/>
      <c r="D180" s="25"/>
      <c r="E180" s="25"/>
      <c r="F180" s="25"/>
      <c r="G180" s="25"/>
      <c r="H180" s="25"/>
      <c r="I180" s="25"/>
      <c r="J180" s="25"/>
      <c r="K180" s="26"/>
      <c r="L180" s="27"/>
      <c r="M180" s="18"/>
      <c r="O180" s="44" t="s">
        <v>189</v>
      </c>
      <c r="P180" s="44" t="s">
        <v>190</v>
      </c>
    </row>
    <row r="181" spans="2:16" ht="22.5" customHeight="1">
      <c r="B181" s="3" t="s">
        <v>12</v>
      </c>
      <c r="C181" s="25"/>
      <c r="D181" s="25"/>
      <c r="E181" s="25"/>
      <c r="F181" s="25"/>
      <c r="G181" s="25"/>
      <c r="H181" s="25"/>
      <c r="I181" s="25"/>
      <c r="J181" s="25"/>
      <c r="K181" s="26"/>
      <c r="L181" s="27"/>
      <c r="M181" s="27"/>
      <c r="O181" s="42">
        <f>IF(C181="",0,1)</f>
        <v>0</v>
      </c>
      <c r="P181" s="42">
        <f>IF(M181="",0,1)</f>
        <v>0</v>
      </c>
    </row>
    <row r="182" spans="2:16" ht="22.5" customHeight="1">
      <c r="B182" s="3" t="s">
        <v>11</v>
      </c>
      <c r="C182" s="25"/>
      <c r="D182" s="25"/>
      <c r="E182" s="25"/>
      <c r="F182" s="25"/>
      <c r="G182" s="25"/>
      <c r="H182" s="25"/>
      <c r="I182" s="25"/>
      <c r="J182" s="25"/>
      <c r="K182" s="26"/>
      <c r="L182" s="27"/>
      <c r="M182" s="27"/>
      <c r="O182" s="42">
        <f aca="true" t="shared" si="14" ref="O182:O189">IF(C182="",0,1)</f>
        <v>0</v>
      </c>
      <c r="P182" s="42">
        <f aca="true" t="shared" si="15" ref="P182:P189">IF(M182="",0,1)</f>
        <v>0</v>
      </c>
    </row>
    <row r="183" spans="2:16" ht="22.5" customHeight="1">
      <c r="B183" s="3" t="s">
        <v>13</v>
      </c>
      <c r="C183" s="25"/>
      <c r="D183" s="25"/>
      <c r="E183" s="25"/>
      <c r="F183" s="25"/>
      <c r="G183" s="25"/>
      <c r="H183" s="25"/>
      <c r="I183" s="25"/>
      <c r="J183" s="25"/>
      <c r="K183" s="26"/>
      <c r="L183" s="27"/>
      <c r="M183" s="27"/>
      <c r="O183" s="42">
        <f t="shared" si="14"/>
        <v>0</v>
      </c>
      <c r="P183" s="42">
        <f t="shared" si="15"/>
        <v>0</v>
      </c>
    </row>
    <row r="184" spans="2:16" ht="22.5" customHeight="1">
      <c r="B184" s="3" t="s">
        <v>14</v>
      </c>
      <c r="C184" s="25"/>
      <c r="D184" s="25"/>
      <c r="E184" s="25"/>
      <c r="F184" s="25"/>
      <c r="G184" s="25"/>
      <c r="H184" s="25"/>
      <c r="I184" s="25"/>
      <c r="J184" s="25"/>
      <c r="K184" s="26"/>
      <c r="L184" s="27"/>
      <c r="M184" s="27"/>
      <c r="O184" s="42">
        <f t="shared" si="14"/>
        <v>0</v>
      </c>
      <c r="P184" s="42">
        <f t="shared" si="15"/>
        <v>0</v>
      </c>
    </row>
    <row r="185" spans="2:16" ht="22.5" customHeight="1">
      <c r="B185" s="3" t="s">
        <v>15</v>
      </c>
      <c r="C185" s="25"/>
      <c r="D185" s="25"/>
      <c r="E185" s="25"/>
      <c r="F185" s="25"/>
      <c r="G185" s="25"/>
      <c r="H185" s="25"/>
      <c r="I185" s="25"/>
      <c r="J185" s="25"/>
      <c r="K185" s="26"/>
      <c r="L185" s="27"/>
      <c r="M185" s="27"/>
      <c r="O185" s="42">
        <f t="shared" si="14"/>
        <v>0</v>
      </c>
      <c r="P185" s="42">
        <f t="shared" si="15"/>
        <v>0</v>
      </c>
    </row>
    <row r="186" spans="2:16" ht="22.5" customHeight="1">
      <c r="B186" s="3" t="s">
        <v>16</v>
      </c>
      <c r="C186" s="25"/>
      <c r="D186" s="25"/>
      <c r="E186" s="25"/>
      <c r="F186" s="25"/>
      <c r="G186" s="25"/>
      <c r="H186" s="25"/>
      <c r="I186" s="25"/>
      <c r="J186" s="25"/>
      <c r="K186" s="26"/>
      <c r="L186" s="27"/>
      <c r="M186" s="27"/>
      <c r="O186" s="42">
        <f t="shared" si="14"/>
        <v>0</v>
      </c>
      <c r="P186" s="42">
        <f t="shared" si="15"/>
        <v>0</v>
      </c>
    </row>
    <row r="187" spans="2:16" ht="22.5" customHeight="1">
      <c r="B187" s="3" t="s">
        <v>17</v>
      </c>
      <c r="C187" s="25"/>
      <c r="D187" s="25"/>
      <c r="E187" s="25"/>
      <c r="F187" s="25"/>
      <c r="G187" s="25"/>
      <c r="H187" s="25"/>
      <c r="I187" s="25"/>
      <c r="J187" s="25"/>
      <c r="K187" s="26"/>
      <c r="L187" s="27"/>
      <c r="M187" s="27"/>
      <c r="O187" s="42">
        <f t="shared" si="14"/>
        <v>0</v>
      </c>
      <c r="P187" s="42">
        <f t="shared" si="15"/>
        <v>0</v>
      </c>
    </row>
    <row r="188" spans="2:16" ht="22.5" customHeight="1">
      <c r="B188" s="3" t="str">
        <f>IF(D171="一般男子団体","",IF(D171="一般女子団体","","選手８"))</f>
        <v>選手８</v>
      </c>
      <c r="C188" s="25"/>
      <c r="D188" s="25"/>
      <c r="E188" s="25"/>
      <c r="F188" s="25"/>
      <c r="G188" s="25"/>
      <c r="H188" s="25"/>
      <c r="I188" s="25"/>
      <c r="J188" s="25"/>
      <c r="K188" s="26"/>
      <c r="L188" s="27"/>
      <c r="M188" s="27"/>
      <c r="O188" s="42">
        <f t="shared" si="14"/>
        <v>0</v>
      </c>
      <c r="P188" s="42">
        <f t="shared" si="15"/>
        <v>0</v>
      </c>
    </row>
    <row r="189" spans="2:16" ht="22.5" customHeight="1">
      <c r="B189" s="4" t="str">
        <f>IF(D171="一般男子団体","",IF(D171="一般女子団体","","選手９"))</f>
        <v>選手９</v>
      </c>
      <c r="C189" s="34"/>
      <c r="D189" s="34"/>
      <c r="E189" s="34"/>
      <c r="F189" s="34"/>
      <c r="G189" s="34"/>
      <c r="H189" s="34"/>
      <c r="I189" s="34"/>
      <c r="J189" s="34"/>
      <c r="K189" s="35"/>
      <c r="L189" s="36"/>
      <c r="M189" s="36"/>
      <c r="O189" s="42">
        <f t="shared" si="14"/>
        <v>0</v>
      </c>
      <c r="P189" s="42">
        <f t="shared" si="15"/>
        <v>0</v>
      </c>
    </row>
    <row r="190" spans="2:16" ht="22.5" customHeight="1" thickBot="1">
      <c r="B190" s="84">
        <f>IF(P190&gt;O191,"登録可能協力選手数オーバーです！協力選手数を減らして下さい！！","")</f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O190" s="43">
        <f>SUM(O181:O189)</f>
        <v>0</v>
      </c>
      <c r="P190" s="43">
        <f>SUM(P181:P189)</f>
        <v>0</v>
      </c>
    </row>
    <row r="191" ht="13.5" thickTop="1">
      <c r="O191" s="46">
        <f>O190/2</f>
        <v>0</v>
      </c>
    </row>
  </sheetData>
  <sheetProtection password="DF67" sheet="1" objects="1" scenarios="1" selectLockedCells="1"/>
  <mergeCells count="150">
    <mergeCell ref="B98:M98"/>
    <mergeCell ref="B121:M121"/>
    <mergeCell ref="B144:M144"/>
    <mergeCell ref="B167:M167"/>
    <mergeCell ref="B190:M190"/>
    <mergeCell ref="B2:M2"/>
    <mergeCell ref="B1:M1"/>
    <mergeCell ref="L62:L63"/>
    <mergeCell ref="M16:M17"/>
    <mergeCell ref="M39:M40"/>
    <mergeCell ref="M62:M63"/>
    <mergeCell ref="D13:M13"/>
    <mergeCell ref="D12:M12"/>
    <mergeCell ref="B62:B63"/>
    <mergeCell ref="C62:D62"/>
    <mergeCell ref="K16:K17"/>
    <mergeCell ref="B16:B17"/>
    <mergeCell ref="B39:B40"/>
    <mergeCell ref="C39:D39"/>
    <mergeCell ref="E39:F39"/>
    <mergeCell ref="B36:C36"/>
    <mergeCell ref="B56:C56"/>
    <mergeCell ref="B5:C5"/>
    <mergeCell ref="B6:C6"/>
    <mergeCell ref="D5:M5"/>
    <mergeCell ref="C16:D16"/>
    <mergeCell ref="E16:F16"/>
    <mergeCell ref="L16:L17"/>
    <mergeCell ref="G16:G17"/>
    <mergeCell ref="D35:M35"/>
    <mergeCell ref="D7:M7"/>
    <mergeCell ref="D6:M6"/>
    <mergeCell ref="B7:C7"/>
    <mergeCell ref="B8:C8"/>
    <mergeCell ref="B10:B13"/>
    <mergeCell ref="D11:M11"/>
    <mergeCell ref="D10:M10"/>
    <mergeCell ref="D8:M8"/>
    <mergeCell ref="B9:C9"/>
    <mergeCell ref="D9:M9"/>
    <mergeCell ref="H16:J16"/>
    <mergeCell ref="B29:M29"/>
    <mergeCell ref="H39:J39"/>
    <mergeCell ref="K39:K40"/>
    <mergeCell ref="B30:M31"/>
    <mergeCell ref="B57:C57"/>
    <mergeCell ref="D36:M36"/>
    <mergeCell ref="L39:L40"/>
    <mergeCell ref="D57:M57"/>
    <mergeCell ref="G39:G40"/>
    <mergeCell ref="D56:M56"/>
    <mergeCell ref="B52:M52"/>
    <mergeCell ref="E85:F85"/>
    <mergeCell ref="G85:G86"/>
    <mergeCell ref="H85:J85"/>
    <mergeCell ref="K85:K86"/>
    <mergeCell ref="L85:L86"/>
    <mergeCell ref="M85:M86"/>
    <mergeCell ref="B33:C33"/>
    <mergeCell ref="B34:C34"/>
    <mergeCell ref="B35:C35"/>
    <mergeCell ref="D33:M33"/>
    <mergeCell ref="D34:M34"/>
    <mergeCell ref="B75:M75"/>
    <mergeCell ref="E62:F62"/>
    <mergeCell ref="B58:C58"/>
    <mergeCell ref="G62:G63"/>
    <mergeCell ref="H62:J62"/>
    <mergeCell ref="K62:K63"/>
    <mergeCell ref="B59:C59"/>
    <mergeCell ref="D59:M59"/>
    <mergeCell ref="D58:M58"/>
    <mergeCell ref="B79:C79"/>
    <mergeCell ref="D79:M79"/>
    <mergeCell ref="B80:C80"/>
    <mergeCell ref="D80:M80"/>
    <mergeCell ref="B82:C82"/>
    <mergeCell ref="D82:M82"/>
    <mergeCell ref="H108:J108"/>
    <mergeCell ref="K108:K109"/>
    <mergeCell ref="L108:L109"/>
    <mergeCell ref="M108:M109"/>
    <mergeCell ref="B102:C102"/>
    <mergeCell ref="D102:M102"/>
    <mergeCell ref="B103:C103"/>
    <mergeCell ref="D103:M103"/>
    <mergeCell ref="B104:C104"/>
    <mergeCell ref="D104:M104"/>
    <mergeCell ref="B108:B109"/>
    <mergeCell ref="C108:D108"/>
    <mergeCell ref="E108:F108"/>
    <mergeCell ref="G108:G109"/>
    <mergeCell ref="B105:C105"/>
    <mergeCell ref="D105:M105"/>
    <mergeCell ref="B81:C81"/>
    <mergeCell ref="D81:M81"/>
    <mergeCell ref="B85:B86"/>
    <mergeCell ref="C85:D85"/>
    <mergeCell ref="B4:C4"/>
    <mergeCell ref="I4:J4"/>
    <mergeCell ref="G4:H4"/>
    <mergeCell ref="L4:M4"/>
    <mergeCell ref="B177:B178"/>
    <mergeCell ref="C177:D177"/>
    <mergeCell ref="E177:F177"/>
    <mergeCell ref="G177:G178"/>
    <mergeCell ref="H177:J177"/>
    <mergeCell ref="K177:K178"/>
    <mergeCell ref="L177:L178"/>
    <mergeCell ref="M177:M178"/>
    <mergeCell ref="B150:C150"/>
    <mergeCell ref="D150:M150"/>
    <mergeCell ref="B154:B155"/>
    <mergeCell ref="C154:D154"/>
    <mergeCell ref="E154:F154"/>
    <mergeCell ref="G154:G155"/>
    <mergeCell ref="H154:J154"/>
    <mergeCell ref="K154:K155"/>
    <mergeCell ref="H131:J131"/>
    <mergeCell ref="K131:K132"/>
    <mergeCell ref="L131:L132"/>
    <mergeCell ref="M131:M132"/>
    <mergeCell ref="L154:L155"/>
    <mergeCell ref="M154:M155"/>
    <mergeCell ref="B174:C174"/>
    <mergeCell ref="D174:M174"/>
    <mergeCell ref="B171:C171"/>
    <mergeCell ref="D171:M171"/>
    <mergeCell ref="B172:C172"/>
    <mergeCell ref="D172:M172"/>
    <mergeCell ref="B173:C173"/>
    <mergeCell ref="D173:M173"/>
    <mergeCell ref="B151:C151"/>
    <mergeCell ref="D151:M151"/>
    <mergeCell ref="B128:C128"/>
    <mergeCell ref="D128:M128"/>
    <mergeCell ref="B125:C125"/>
    <mergeCell ref="D125:M125"/>
    <mergeCell ref="B126:C126"/>
    <mergeCell ref="D126:M126"/>
    <mergeCell ref="B148:C148"/>
    <mergeCell ref="D148:M148"/>
    <mergeCell ref="B149:C149"/>
    <mergeCell ref="D149:M149"/>
    <mergeCell ref="B127:C127"/>
    <mergeCell ref="D127:M127"/>
    <mergeCell ref="B131:B132"/>
    <mergeCell ref="C131:D131"/>
    <mergeCell ref="E131:F131"/>
    <mergeCell ref="G131:G132"/>
  </mergeCells>
  <dataValidations count="9">
    <dataValidation allowBlank="1" showInputMessage="1" showErrorMessage="1" imeMode="halfAlpha" sqref="D13 D11 H18:K28 H41:K51 H64:K74 M18:M19 M41:M42 M64:M65 H156:K166 M156:M157 H87:K97 M87:M88 H110:K120 M110:M111 H133:K143 M133:M134 H179:K189 M179:M180"/>
    <dataValidation type="list" allowBlank="1" showInputMessage="1" showErrorMessage="1" sqref="G18:G28 G156:G166 G133:G143 G110:G120 G87:G97 G64:G74 G41:G51 G179:G189">
      <formula1>$R$3:$R$4</formula1>
    </dataValidation>
    <dataValidation type="list" allowBlank="1" showInputMessage="1" showErrorMessage="1" imeMode="halfAlpha" sqref="L18:L28 L156:L166 L133:L143 L110:L120 L87:L97 L41:L51 L64:L74 L179:L189">
      <formula1>$Q$3:$Q$4</formula1>
    </dataValidation>
    <dataValidation type="list" allowBlank="1" showInputMessage="1" showErrorMessage="1" imeMode="halfAlpha" sqref="M43:M51 M158:M166 M135:M143 M112:M120 M89:M97 M20:M28 M66:M74 M181:M189">
      <formula1>$P$3:$P$4</formula1>
    </dataValidation>
    <dataValidation type="list" allowBlank="1" showInputMessage="1" showErrorMessage="1" sqref="E4">
      <formula1>$P$6:$P$7</formula1>
    </dataValidation>
    <dataValidation type="list" allowBlank="1" showInputMessage="1" showErrorMessage="1" sqref="D56 D171 D148 D125 D102 D79 D33">
      <formula1>$T$3:$T$10</formula1>
    </dataValidation>
    <dataValidation type="list" allowBlank="1" showInputMessage="1" showErrorMessage="1" sqref="G4:H4">
      <formula1>$R$6:$R$17</formula1>
    </dataValidation>
    <dataValidation type="list" allowBlank="1" showInputMessage="1" showErrorMessage="1" sqref="K4">
      <formula1>$Q$6:$Q$36</formula1>
    </dataValidation>
    <dataValidation type="list" allowBlank="1" showInputMessage="1" showErrorMessage="1" sqref="D6:M6">
      <formula1>$T$3:$T$8</formula1>
    </dataValidation>
  </dataValidations>
  <printOptions/>
  <pageMargins left="0.7874015748031497" right="0.3937007874015748" top="0.7874015748031497" bottom="0.3937007874015748" header="0.31496062992125984" footer="0.31496062992125984"/>
  <pageSetup orientation="portrait" paperSize="9" r:id="rId1"/>
  <rowBreaks count="7" manualBreakCount="7">
    <brk id="29" max="255" man="1"/>
    <brk id="52" max="255" man="1"/>
    <brk id="75" max="255" man="1"/>
    <brk id="98" max="255" man="1"/>
    <brk id="121" max="255" man="1"/>
    <brk id="144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255" width="9.00390625" style="0" hidden="1" customWidth="1"/>
    <col min="256" max="16384" width="20.5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ht="25.5" customHeight="1">
      <c r="B3" s="2"/>
    </row>
    <row r="4" ht="7.5" customHeight="1"/>
    <row r="5" spans="1:10" ht="22.5" customHeight="1">
      <c r="A5" s="32" t="str">
        <f>'入力'!B5</f>
        <v>クラブ名</v>
      </c>
      <c r="B5" s="128">
        <f>IF('入力'!D6="","",'入力'!D6)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05">
        <f>IF('入力'!D7="","",'入力'!D7)</f>
      </c>
      <c r="C6" s="106"/>
      <c r="D6" s="106"/>
      <c r="E6" s="106"/>
      <c r="F6" s="106"/>
      <c r="G6" s="106"/>
      <c r="H6" s="106"/>
      <c r="I6" s="106"/>
      <c r="J6" s="107"/>
    </row>
    <row r="7" spans="1:10" ht="22.5" customHeight="1">
      <c r="A7" s="32" t="s">
        <v>130</v>
      </c>
      <c r="B7" s="102">
        <f>IF('入力'!D8="","",'入力'!D8)</f>
      </c>
      <c r="C7" s="103"/>
      <c r="D7" s="103"/>
      <c r="E7" s="104"/>
      <c r="F7" s="38" t="s">
        <v>131</v>
      </c>
      <c r="G7" s="108" t="str">
        <f>IF('入力'!D9="","",'入力'!D9)</f>
        <v>(※省略可)</v>
      </c>
      <c r="H7" s="109"/>
      <c r="I7" s="109"/>
      <c r="J7" s="110"/>
    </row>
    <row r="8" spans="1:10" ht="22.5" customHeight="1">
      <c r="A8" s="32" t="s">
        <v>77</v>
      </c>
      <c r="B8" s="118">
        <f>IF('入力'!D10="","",'入力'!D10)</f>
      </c>
      <c r="C8" s="119"/>
      <c r="D8" s="119"/>
      <c r="E8" s="120"/>
      <c r="F8" s="32" t="s">
        <v>76</v>
      </c>
      <c r="G8" s="118">
        <f>IF('入力'!D13="","",'入力'!D13)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IF('入力'!D12="","","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">
        <v>185</v>
      </c>
      <c r="M11" s="12"/>
    </row>
    <row r="12" spans="1:10" ht="13.5" customHeight="1">
      <c r="A12" s="121" t="s">
        <v>123</v>
      </c>
      <c r="B12" s="124">
        <f>IF('入力'!F18="","",'入力'!E18&amp;" "&amp;'入力'!F18)</f>
      </c>
      <c r="C12" s="124"/>
      <c r="D12" s="124"/>
      <c r="E12" s="116">
        <f>IF('入力'!G18="","",'入力'!G18)</f>
      </c>
      <c r="F12" s="121">
        <f>IF('入力'!J18="","",'入力'!H18&amp;"/"&amp;'入力'!I18&amp;"/"&amp;'入力'!J18)</f>
      </c>
      <c r="G12" s="116">
        <f>IF(F12="","",DATEDIF(F12,J34,"Y"))</f>
      </c>
      <c r="H12" s="116">
        <f>IF('入力'!K18="","",'入力'!K18)</f>
      </c>
      <c r="I12" s="116"/>
      <c r="J12" s="116">
        <f>IF('入力'!L18="","",'入力'!L18)</f>
      </c>
    </row>
    <row r="13" spans="1:13" ht="27" customHeight="1">
      <c r="A13" s="113"/>
      <c r="B13" s="123">
        <f>IF('入力'!D18="","",'入力'!C18&amp;" "&amp;'入力'!D18)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IF('入力'!F19="","",'入力'!E19&amp;" "&amp;'入力'!F19)</f>
      </c>
      <c r="C14" s="122"/>
      <c r="D14" s="122"/>
      <c r="E14" s="111">
        <f>IF('入力'!G19="","",'入力'!G19)</f>
      </c>
      <c r="F14" s="113">
        <f>IF('入力'!J19="","",'入力'!H19&amp;"/"&amp;'入力'!I19&amp;"/"&amp;'入力'!J19)</f>
      </c>
      <c r="G14" s="111">
        <f>IF(F14="","",DATEDIF(F14,J34,"Y"))</f>
      </c>
      <c r="H14" s="111">
        <f>IF('入力'!K19="","",'入力'!K19)</f>
      </c>
      <c r="I14" s="111"/>
      <c r="J14" s="111">
        <f>IF('入力'!L19="","",'入力'!L19)</f>
      </c>
    </row>
    <row r="15" spans="1:10" ht="27" customHeight="1">
      <c r="A15" s="113"/>
      <c r="B15" s="123">
        <f>IF('入力'!D19="","",'入力'!C19&amp;" "&amp;'入力'!D19)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>
        <f>IF('入力'!$M$20="補強","※補強選手","")</f>
      </c>
      <c r="B16" s="122">
        <f>IF('入力'!F20="","",'入力'!E20&amp;" "&amp;'入力'!F20)</f>
      </c>
      <c r="C16" s="122"/>
      <c r="D16" s="122"/>
      <c r="E16" s="111">
        <f>IF('入力'!G20="","",'入力'!G20)</f>
      </c>
      <c r="F16" s="113">
        <f>IF('入力'!J20="","",'入力'!H20&amp;"/"&amp;'入力'!I20&amp;"/"&amp;'入力'!J20)</f>
      </c>
      <c r="G16" s="111">
        <f>IF(F16="","",DATEDIF(F16,J34,"Y"))</f>
      </c>
      <c r="H16" s="111">
        <f>IF('入力'!K20="","",'入力'!K20)</f>
      </c>
      <c r="I16" s="111"/>
      <c r="J16" s="111">
        <f>IF('入力'!L20="","",'入力'!L20)</f>
      </c>
    </row>
    <row r="17" spans="1:10" ht="27" customHeight="1">
      <c r="A17" s="16" t="s">
        <v>12</v>
      </c>
      <c r="B17" s="123">
        <f>IF('入力'!D20="","",'入力'!C20&amp;" "&amp;'入力'!D20)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>
        <f>IF('入力'!$M$21="補強","※補強選手","")</f>
      </c>
      <c r="B18" s="122">
        <f>IF('入力'!F21="","",'入力'!E21&amp;" "&amp;'入力'!F21)</f>
      </c>
      <c r="C18" s="122"/>
      <c r="D18" s="122"/>
      <c r="E18" s="111">
        <f>IF('入力'!G21="","",'入力'!G21)</f>
      </c>
      <c r="F18" s="113">
        <f>IF('入力'!J21="","",'入力'!H21&amp;"/"&amp;'入力'!I21&amp;"/"&amp;'入力'!J21)</f>
      </c>
      <c r="G18" s="111">
        <f>IF(F18="","",DATEDIF(F18,J34,"Y"))</f>
      </c>
      <c r="H18" s="111">
        <f>IF('入力'!K21="","",'入力'!K21)</f>
      </c>
      <c r="I18" s="111"/>
      <c r="J18" s="111">
        <f>IF('入力'!L21="","",'入力'!L21)</f>
      </c>
    </row>
    <row r="19" spans="1:10" ht="27" customHeight="1">
      <c r="A19" s="16" t="s">
        <v>11</v>
      </c>
      <c r="B19" s="123">
        <f>IF('入力'!D21="","",'入力'!C21&amp;" "&amp;'入力'!D21)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>
        <f>IF('入力'!$M$22="補強","※補強選手","")</f>
      </c>
      <c r="B20" s="122">
        <f>IF('入力'!F22="","",'入力'!E22&amp;" "&amp;'入力'!F22)</f>
      </c>
      <c r="C20" s="122"/>
      <c r="D20" s="122"/>
      <c r="E20" s="111">
        <f>IF('入力'!G22="","",'入力'!G22)</f>
      </c>
      <c r="F20" s="113">
        <f>IF('入力'!J22="","",'入力'!H22&amp;"/"&amp;'入力'!I22&amp;"/"&amp;'入力'!J22)</f>
      </c>
      <c r="G20" s="111">
        <f>IF(F20="","",DATEDIF(F20,J34,"Y"))</f>
      </c>
      <c r="H20" s="111">
        <f>IF('入力'!K22="","",'入力'!K22)</f>
      </c>
      <c r="I20" s="111"/>
      <c r="J20" s="111">
        <f>IF('入力'!L22="","",'入力'!L22)</f>
      </c>
    </row>
    <row r="21" spans="1:10" ht="27" customHeight="1">
      <c r="A21" s="16" t="s">
        <v>13</v>
      </c>
      <c r="B21" s="123">
        <f>IF('入力'!D22="","",'入力'!C22&amp;" "&amp;'入力'!D22)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>
        <f>IF('入力'!$M$23="補強","※補強選手","")</f>
      </c>
      <c r="B22" s="122">
        <f>IF('入力'!F23="","",'入力'!E23&amp;" "&amp;'入力'!F23)</f>
      </c>
      <c r="C22" s="122"/>
      <c r="D22" s="122"/>
      <c r="E22" s="111">
        <f>IF('入力'!G23="","",'入力'!G23)</f>
      </c>
      <c r="F22" s="113">
        <f>IF('入力'!J23="","",'入力'!H23&amp;"/"&amp;'入力'!I23&amp;"/"&amp;'入力'!J23)</f>
      </c>
      <c r="G22" s="111">
        <f>IF(F22="","",DATEDIF(F22,J34,"Y"))</f>
      </c>
      <c r="H22" s="111">
        <f>IF('入力'!K23="","",'入力'!K23)</f>
      </c>
      <c r="I22" s="111"/>
      <c r="J22" s="111">
        <f>IF('入力'!L23="","",'入力'!L23)</f>
      </c>
    </row>
    <row r="23" spans="1:10" ht="27" customHeight="1">
      <c r="A23" s="16" t="s">
        <v>14</v>
      </c>
      <c r="B23" s="123">
        <f>IF('入力'!D23="","",'入力'!C23&amp;" "&amp;'入力'!D23)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>
        <f>IF('入力'!$M$24="補強","※補強選手","")</f>
      </c>
      <c r="B24" s="122">
        <f>IF('入力'!F24="","",'入力'!E24&amp;" "&amp;'入力'!F24)</f>
      </c>
      <c r="C24" s="122"/>
      <c r="D24" s="122"/>
      <c r="E24" s="111">
        <f>IF('入力'!G24="","",'入力'!G24)</f>
      </c>
      <c r="F24" s="113">
        <f>IF('入力'!J24="","",'入力'!H24&amp;"/"&amp;'入力'!I24&amp;"/"&amp;'入力'!J24)</f>
      </c>
      <c r="G24" s="111">
        <f>IF(F24="","",DATEDIF(F24,J34,"Y"))</f>
      </c>
      <c r="H24" s="111">
        <f>IF('入力'!K24="","",'入力'!K24)</f>
      </c>
      <c r="I24" s="111"/>
      <c r="J24" s="111">
        <f>IF('入力'!L24="","",'入力'!L24)</f>
      </c>
    </row>
    <row r="25" spans="1:10" ht="27" customHeight="1">
      <c r="A25" s="16" t="s">
        <v>15</v>
      </c>
      <c r="B25" s="123">
        <f>IF('入力'!D24="","",'入力'!C24&amp;" "&amp;'入力'!D24)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>
        <f>IF('入力'!$M$25="補強","※補強選手","")</f>
      </c>
      <c r="B26" s="122">
        <f>IF('入力'!F25="","",'入力'!E25&amp;" "&amp;'入力'!F25)</f>
      </c>
      <c r="C26" s="122"/>
      <c r="D26" s="122"/>
      <c r="E26" s="111">
        <f>IF('入力'!G25="","",'入力'!G25)</f>
      </c>
      <c r="F26" s="113">
        <f>IF('入力'!J25="","",'入力'!H25&amp;"/"&amp;'入力'!I25&amp;"/"&amp;'入力'!J25)</f>
      </c>
      <c r="G26" s="111">
        <f>IF(F26="","",DATEDIF(F26,J34,"Y"))</f>
      </c>
      <c r="H26" s="111">
        <f>IF('入力'!K25="","",'入力'!K25)</f>
      </c>
      <c r="I26" s="111"/>
      <c r="J26" s="111">
        <f>IF('入力'!L25="","",'入力'!L25)</f>
      </c>
    </row>
    <row r="27" spans="1:10" ht="27" customHeight="1">
      <c r="A27" s="16" t="s">
        <v>16</v>
      </c>
      <c r="B27" s="123">
        <f>IF('入力'!D25="","",'入力'!C25&amp;" "&amp;'入力'!D25)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>
        <f>IF('入力'!$M$26="補強","※補強選手","")</f>
      </c>
      <c r="B28" s="122">
        <f>IF('入力'!F26="","",'入力'!E26&amp;" "&amp;'入力'!F26)</f>
      </c>
      <c r="C28" s="122"/>
      <c r="D28" s="122"/>
      <c r="E28" s="111">
        <f>IF('入力'!G26="","",'入力'!G26)</f>
      </c>
      <c r="F28" s="113">
        <f>IF('入力'!J26="","",'入力'!H26&amp;"/"&amp;'入力'!I26&amp;"/"&amp;'入力'!J26)</f>
      </c>
      <c r="G28" s="111">
        <f>IF(F28="","",DATEDIF(F28,J34,"Y"))</f>
      </c>
      <c r="H28" s="111">
        <f>IF('入力'!K26="","",'入力'!K26)</f>
      </c>
      <c r="I28" s="111"/>
      <c r="J28" s="111">
        <f>IF('入力'!L26="","",'入力'!L26)</f>
      </c>
    </row>
    <row r="29" spans="1:10" ht="27" customHeight="1">
      <c r="A29" s="16" t="s">
        <v>17</v>
      </c>
      <c r="B29" s="123">
        <f>IF('入力'!D26="","",'入力'!C26&amp;" "&amp;'入力'!D26)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>
        <f>IF('入力'!$M$27="補強","※補強選手","")</f>
      </c>
      <c r="B30" s="122">
        <f>IF('入力'!F27="","",'入力'!E27&amp;" "&amp;'入力'!F27)</f>
      </c>
      <c r="C30" s="122"/>
      <c r="D30" s="122"/>
      <c r="E30" s="111">
        <f>IF('入力'!G27="","",'入力'!G27)</f>
      </c>
      <c r="F30" s="113">
        <f>IF('入力'!J27="","",'入力'!H27&amp;"/"&amp;'入力'!I27&amp;"/"&amp;'入力'!J27)</f>
      </c>
      <c r="G30" s="111">
        <f>IF(F30="","",DATEDIF(F30,J34,"Y"))</f>
      </c>
      <c r="H30" s="111">
        <f>IF('入力'!K27="","",'入力'!K27)</f>
      </c>
      <c r="I30" s="111"/>
      <c r="J30" s="111">
        <f>IF('入力'!L27="","",'入力'!L27)</f>
      </c>
    </row>
    <row r="31" spans="1:10" ht="27" customHeight="1">
      <c r="A31" s="16" t="s">
        <v>126</v>
      </c>
      <c r="B31" s="123">
        <f>IF('入力'!D27="","",'入力'!C27&amp;" "&amp;'入力'!D27)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>
        <f>IF('入力'!$M$28="補強","※補強選手","")</f>
      </c>
      <c r="B32" s="122">
        <f>IF('入力'!F28="","",'入力'!E28&amp;" "&amp;'入力'!F28)</f>
      </c>
      <c r="C32" s="122"/>
      <c r="D32" s="122"/>
      <c r="E32" s="111">
        <f>IF('入力'!G28="","",'入力'!G28)</f>
      </c>
      <c r="F32" s="113">
        <f>IF('入力'!J28="","",'入力'!H28&amp;"/"&amp;'入力'!I28&amp;"/"&amp;'入力'!J28)</f>
      </c>
      <c r="G32" s="111">
        <f>IF(F32="","",DATEDIF(F32,J34,"Y"))</f>
      </c>
      <c r="H32" s="111">
        <f>IF('入力'!K28="","",'入力'!K28)</f>
      </c>
      <c r="I32" s="111"/>
      <c r="J32" s="111">
        <f>IF('入力'!L28="","",'入力'!L28)</f>
      </c>
    </row>
    <row r="33" spans="1:10" ht="27" customHeight="1">
      <c r="A33" s="20" t="s">
        <v>127</v>
      </c>
      <c r="B33" s="131">
        <f>IF('入力'!D28="","",'入力'!C28&amp;" "&amp;'入力'!D28)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IF('入力'!K4="","","平成"&amp;'入力'!E4&amp;"年"&amp;'入力'!G4&amp;"月"&amp;'入力'!K4&amp;"日")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2">
    <mergeCell ref="D42:H42"/>
    <mergeCell ref="H34:I34"/>
    <mergeCell ref="D40:H40"/>
    <mergeCell ref="B5:J5"/>
    <mergeCell ref="B16:D16"/>
    <mergeCell ref="B17:D17"/>
    <mergeCell ref="B18:D18"/>
    <mergeCell ref="B19:D19"/>
    <mergeCell ref="B20:D20"/>
    <mergeCell ref="B21:D21"/>
    <mergeCell ref="B32:D32"/>
    <mergeCell ref="B33:D33"/>
    <mergeCell ref="B22:D22"/>
    <mergeCell ref="B23:D23"/>
    <mergeCell ref="B24:D24"/>
    <mergeCell ref="B25:D25"/>
    <mergeCell ref="A12:A13"/>
    <mergeCell ref="A14:A15"/>
    <mergeCell ref="G12:G13"/>
    <mergeCell ref="G14:G15"/>
    <mergeCell ref="B12:D12"/>
    <mergeCell ref="B13:D13"/>
    <mergeCell ref="B14:D14"/>
    <mergeCell ref="B15:D15"/>
    <mergeCell ref="E12:E13"/>
    <mergeCell ref="E14:E15"/>
    <mergeCell ref="B30:D30"/>
    <mergeCell ref="B31:D31"/>
    <mergeCell ref="E16:E17"/>
    <mergeCell ref="E18:E19"/>
    <mergeCell ref="E20:E21"/>
    <mergeCell ref="E22:E23"/>
    <mergeCell ref="E24:E25"/>
    <mergeCell ref="B26:D26"/>
    <mergeCell ref="B27:D27"/>
    <mergeCell ref="E26:E27"/>
    <mergeCell ref="B28:D28"/>
    <mergeCell ref="B29:D29"/>
    <mergeCell ref="J14:J15"/>
    <mergeCell ref="J16:J17"/>
    <mergeCell ref="J18:J19"/>
    <mergeCell ref="F12:F13"/>
    <mergeCell ref="F14:F15"/>
    <mergeCell ref="F16:F17"/>
    <mergeCell ref="F18:F19"/>
    <mergeCell ref="G18:G19"/>
    <mergeCell ref="A1:J1"/>
    <mergeCell ref="B8:E8"/>
    <mergeCell ref="G8:J8"/>
    <mergeCell ref="B9:J9"/>
    <mergeCell ref="F26:F27"/>
    <mergeCell ref="H12:I13"/>
    <mergeCell ref="H14:I15"/>
    <mergeCell ref="H16:I17"/>
    <mergeCell ref="H18:I19"/>
    <mergeCell ref="J20:J21"/>
    <mergeCell ref="G24:G25"/>
    <mergeCell ref="H24:I25"/>
    <mergeCell ref="G22:G23"/>
    <mergeCell ref="J26:J27"/>
    <mergeCell ref="G26:G27"/>
    <mergeCell ref="J22:J23"/>
    <mergeCell ref="H20:I21"/>
    <mergeCell ref="H22:I23"/>
    <mergeCell ref="F20:F21"/>
    <mergeCell ref="F28:F29"/>
    <mergeCell ref="G20:G21"/>
    <mergeCell ref="J28:J29"/>
    <mergeCell ref="J30:J31"/>
    <mergeCell ref="J24:J25"/>
    <mergeCell ref="F22:F23"/>
    <mergeCell ref="F24:F25"/>
    <mergeCell ref="G28:G29"/>
    <mergeCell ref="H26:I27"/>
    <mergeCell ref="H28:I29"/>
    <mergeCell ref="F30:F31"/>
    <mergeCell ref="B7:E7"/>
    <mergeCell ref="B6:J6"/>
    <mergeCell ref="G7:J7"/>
    <mergeCell ref="G16:G17"/>
    <mergeCell ref="H32:I33"/>
    <mergeCell ref="J32:J33"/>
    <mergeCell ref="E28:E29"/>
    <mergeCell ref="E30:E31"/>
    <mergeCell ref="E32:E33"/>
    <mergeCell ref="H30:I31"/>
    <mergeCell ref="F32:F33"/>
    <mergeCell ref="G32:G33"/>
    <mergeCell ref="G30:G31"/>
    <mergeCell ref="B11:D11"/>
    <mergeCell ref="H11:I11"/>
    <mergeCell ref="J12:J13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IF('入力'!D33="","",'入力'!D33)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05">
        <f>IF('入力'!D34="","",'入力'!D34)</f>
      </c>
      <c r="C6" s="106"/>
      <c r="D6" s="106"/>
      <c r="E6" s="106"/>
      <c r="F6" s="106"/>
      <c r="G6" s="106"/>
      <c r="H6" s="106"/>
      <c r="I6" s="106"/>
      <c r="J6" s="107"/>
    </row>
    <row r="7" spans="1:10" ht="22.5" customHeight="1">
      <c r="A7" s="32" t="s">
        <v>130</v>
      </c>
      <c r="B7" s="102">
        <f>IF('入力'!D35="","",'入力'!D35)</f>
      </c>
      <c r="C7" s="103"/>
      <c r="D7" s="103"/>
      <c r="E7" s="104"/>
      <c r="F7" s="38" t="s">
        <v>131</v>
      </c>
      <c r="G7" s="108" t="str">
        <f>IF('入力'!D36="","",'入力'!D36)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IF('入力'!D33="","",'入力'!D10)</f>
      </c>
      <c r="C8" s="119"/>
      <c r="D8" s="119"/>
      <c r="E8" s="120"/>
      <c r="F8" s="32" t="s">
        <v>76</v>
      </c>
      <c r="G8" s="118">
        <f>IF('入力'!D33="","",'入力'!D13)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IF('入力'!D33="","","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IF('入力'!F41="","",'入力'!E41&amp;" "&amp;'入力'!F41)</f>
      </c>
      <c r="C12" s="124"/>
      <c r="D12" s="124"/>
      <c r="E12" s="116">
        <f>IF('入力'!G41="","",'入力'!G41)</f>
      </c>
      <c r="F12" s="121">
        <f>IF('入力'!J41="","",'入力'!H41&amp;"/"&amp;'入力'!I41&amp;"/"&amp;'入力'!J41)</f>
      </c>
      <c r="G12" s="116">
        <f>IF(F12="","",DATEDIF(F12,J34,"Y"))</f>
      </c>
      <c r="H12" s="116">
        <f>IF('入力'!K41="","",'入力'!K41)</f>
      </c>
      <c r="I12" s="116"/>
      <c r="J12" s="116">
        <f>IF('入力'!L41="","",'入力'!L41)</f>
      </c>
    </row>
    <row r="13" spans="1:13" ht="27" customHeight="1">
      <c r="A13" s="113"/>
      <c r="B13" s="123">
        <f>IF('入力'!D41="","",'入力'!C41&amp;" "&amp;'入力'!D41)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IF('入力'!F42="","",'入力'!E42&amp;" "&amp;'入力'!F42)</f>
      </c>
      <c r="C14" s="122"/>
      <c r="D14" s="122"/>
      <c r="E14" s="111">
        <f>IF('入力'!G42="","",'入力'!G42)</f>
      </c>
      <c r="F14" s="113">
        <f>IF('入力'!J42="","",'入力'!H42&amp;"/"&amp;'入力'!I42&amp;"/"&amp;'入力'!J42)</f>
      </c>
      <c r="G14" s="111">
        <f>IF(F14="","",DATEDIF(F14,J34,"Y"))</f>
      </c>
      <c r="H14" s="111">
        <f>IF('入力'!K42="","",'入力'!K42)</f>
      </c>
      <c r="I14" s="111"/>
      <c r="J14" s="111">
        <f>IF('入力'!L42="","",'入力'!L42)</f>
      </c>
    </row>
    <row r="15" spans="1:10" ht="27" customHeight="1">
      <c r="A15" s="113"/>
      <c r="B15" s="123">
        <f>IF('入力'!D42="","",'入力'!C42&amp;" "&amp;'入力'!D42)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>
        <f>IF('入力'!$M$43="補強","※補強選手","")</f>
      </c>
      <c r="B16" s="122">
        <f>IF('入力'!F43="","",'入力'!E43&amp;" "&amp;'入力'!F43)</f>
      </c>
      <c r="C16" s="122"/>
      <c r="D16" s="122"/>
      <c r="E16" s="111">
        <f>IF('入力'!G43="","",'入力'!G43)</f>
      </c>
      <c r="F16" s="113">
        <f>IF('入力'!J43="","",'入力'!H43&amp;"/"&amp;'入力'!I43&amp;"/"&amp;'入力'!J43)</f>
      </c>
      <c r="G16" s="111">
        <f>IF(F16="","",DATEDIF(F16,J34,"Y"))</f>
      </c>
      <c r="H16" s="111">
        <f>IF('入力'!K43="","",'入力'!K43)</f>
      </c>
      <c r="I16" s="111"/>
      <c r="J16" s="111">
        <f>IF('入力'!L43="","",'入力'!L43)</f>
      </c>
    </row>
    <row r="17" spans="1:10" ht="27" customHeight="1">
      <c r="A17" s="16" t="s">
        <v>12</v>
      </c>
      <c r="B17" s="123">
        <f>IF('入力'!D43="","",'入力'!C43&amp;" "&amp;'入力'!D43)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>
        <f>IF('入力'!$M$44="補強","※補強選手","")</f>
      </c>
      <c r="B18" s="122">
        <f>IF('入力'!F44="","",'入力'!E44&amp;" "&amp;'入力'!F44)</f>
      </c>
      <c r="C18" s="122"/>
      <c r="D18" s="122"/>
      <c r="E18" s="111">
        <f>IF('入力'!G44="","",'入力'!G44)</f>
      </c>
      <c r="F18" s="113">
        <f>IF('入力'!J44="","",'入力'!H44&amp;"/"&amp;'入力'!I44&amp;"/"&amp;'入力'!J44)</f>
      </c>
      <c r="G18" s="111">
        <f>IF(F18="","",DATEDIF(F18,J34,"Y"))</f>
      </c>
      <c r="H18" s="111">
        <f>IF('入力'!K44="","",'入力'!K44)</f>
      </c>
      <c r="I18" s="111"/>
      <c r="J18" s="111">
        <f>IF('入力'!L44="","",'入力'!L44)</f>
      </c>
    </row>
    <row r="19" spans="1:10" ht="27" customHeight="1">
      <c r="A19" s="16" t="s">
        <v>11</v>
      </c>
      <c r="B19" s="123">
        <f>IF('入力'!D44="","",'入力'!C44&amp;" "&amp;'入力'!D44)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>
        <f>IF('入力'!$M$45="補強","※補強選手","")</f>
      </c>
      <c r="B20" s="122">
        <f>IF('入力'!F45="","",'入力'!E45&amp;" "&amp;'入力'!F45)</f>
      </c>
      <c r="C20" s="122"/>
      <c r="D20" s="122"/>
      <c r="E20" s="111">
        <f>IF('入力'!G45="","",'入力'!G45)</f>
      </c>
      <c r="F20" s="113">
        <f>IF('入力'!J45="","",'入力'!H45&amp;"/"&amp;'入力'!I45&amp;"/"&amp;'入力'!J45)</f>
      </c>
      <c r="G20" s="111">
        <f>IF(F20="","",DATEDIF(F20,J34,"Y"))</f>
      </c>
      <c r="H20" s="111">
        <f>IF('入力'!K45="","",'入力'!K45)</f>
      </c>
      <c r="I20" s="111"/>
      <c r="J20" s="111">
        <f>IF('入力'!L45="","",'入力'!L45)</f>
      </c>
    </row>
    <row r="21" spans="1:10" ht="27" customHeight="1">
      <c r="A21" s="16" t="s">
        <v>13</v>
      </c>
      <c r="B21" s="123">
        <f>IF('入力'!D45="","",'入力'!C45&amp;" "&amp;'入力'!D45)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>
        <f>IF('入力'!$M$46="補強","※補強選手","")</f>
      </c>
      <c r="B22" s="122">
        <f>IF('入力'!F46="","",'入力'!E46&amp;" "&amp;'入力'!F46)</f>
      </c>
      <c r="C22" s="122"/>
      <c r="D22" s="122"/>
      <c r="E22" s="111">
        <f>IF('入力'!G46="","",'入力'!G46)</f>
      </c>
      <c r="F22" s="113">
        <f>IF('入力'!J46="","",'入力'!H46&amp;"/"&amp;'入力'!I46&amp;"/"&amp;'入力'!J46)</f>
      </c>
      <c r="G22" s="111">
        <f>IF(F22="","",DATEDIF(F22,J34,"Y"))</f>
      </c>
      <c r="H22" s="111">
        <f>IF('入力'!K46="","",'入力'!K46)</f>
      </c>
      <c r="I22" s="111"/>
      <c r="J22" s="111">
        <f>IF('入力'!L46="","",'入力'!L46)</f>
      </c>
    </row>
    <row r="23" spans="1:10" ht="27" customHeight="1">
      <c r="A23" s="16" t="s">
        <v>14</v>
      </c>
      <c r="B23" s="123">
        <f>IF('入力'!D46="","",'入力'!C46&amp;" "&amp;'入力'!D46)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>
        <f>IF('入力'!$M$47="補強","※補強選手","")</f>
      </c>
      <c r="B24" s="122">
        <f>IF('入力'!F47="","",'入力'!E47&amp;" "&amp;'入力'!F47)</f>
      </c>
      <c r="C24" s="122"/>
      <c r="D24" s="122"/>
      <c r="E24" s="111">
        <f>IF('入力'!G47="","",'入力'!G47)</f>
      </c>
      <c r="F24" s="113">
        <f>IF('入力'!J47="","",'入力'!H47&amp;"/"&amp;'入力'!I47&amp;"/"&amp;'入力'!J47)</f>
      </c>
      <c r="G24" s="111">
        <f>IF(F24="","",DATEDIF(F24,J34,"Y"))</f>
      </c>
      <c r="H24" s="111">
        <f>IF('入力'!K47="","",'入力'!K47)</f>
      </c>
      <c r="I24" s="111"/>
      <c r="J24" s="111">
        <f>IF('入力'!L47="","",'入力'!L47)</f>
      </c>
    </row>
    <row r="25" spans="1:10" ht="27" customHeight="1">
      <c r="A25" s="16" t="s">
        <v>15</v>
      </c>
      <c r="B25" s="123">
        <f>IF('入力'!D47="","",'入力'!C47&amp;" "&amp;'入力'!D47)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>
        <f>IF('入力'!$M$48="補強","※補強選手","")</f>
      </c>
      <c r="B26" s="122">
        <f>IF('入力'!F48="","",'入力'!E48&amp;" "&amp;'入力'!F48)</f>
      </c>
      <c r="C26" s="122"/>
      <c r="D26" s="122"/>
      <c r="E26" s="111">
        <f>IF('入力'!G48="","",'入力'!G48)</f>
      </c>
      <c r="F26" s="113">
        <f>IF('入力'!J48="","",'入力'!H48&amp;"/"&amp;'入力'!I48&amp;"/"&amp;'入力'!J48)</f>
      </c>
      <c r="G26" s="111">
        <f>IF(F26="","",DATEDIF(F26,J34,"Y"))</f>
      </c>
      <c r="H26" s="111">
        <f>IF('入力'!K48="","",'入力'!K48)</f>
      </c>
      <c r="I26" s="111"/>
      <c r="J26" s="111">
        <f>IF('入力'!L48="","",'入力'!L48)</f>
      </c>
    </row>
    <row r="27" spans="1:10" ht="27" customHeight="1">
      <c r="A27" s="16" t="s">
        <v>16</v>
      </c>
      <c r="B27" s="123">
        <f>IF('入力'!D48="","",'入力'!C48&amp;" "&amp;'入力'!D48)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>
        <f>IF('入力'!$M$49="補強","※補強選手","")</f>
      </c>
      <c r="B28" s="122">
        <f>IF('入力'!F49="","",'入力'!E49&amp;" "&amp;'入力'!F49)</f>
      </c>
      <c r="C28" s="122"/>
      <c r="D28" s="122"/>
      <c r="E28" s="111">
        <f>IF('入力'!G49="","",'入力'!G49)</f>
      </c>
      <c r="F28" s="113">
        <f>IF('入力'!J49="","",'入力'!H49&amp;"/"&amp;'入力'!I49&amp;"/"&amp;'入力'!J49)</f>
      </c>
      <c r="G28" s="111">
        <f>IF(F28="","",DATEDIF(F28,J34,"Y"))</f>
      </c>
      <c r="H28" s="111">
        <f>IF('入力'!K49="","",'入力'!K49)</f>
      </c>
      <c r="I28" s="111"/>
      <c r="J28" s="111">
        <f>IF('入力'!L49="","",'入力'!L49)</f>
      </c>
    </row>
    <row r="29" spans="1:10" ht="27" customHeight="1">
      <c r="A29" s="16" t="s">
        <v>17</v>
      </c>
      <c r="B29" s="123">
        <f>IF('入力'!D49="","",'入力'!C49&amp;" "&amp;'入力'!D49)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>
        <f>IF('入力'!$M$50="補強","※補強選手","")</f>
      </c>
      <c r="B30" s="122">
        <f>IF('入力'!F50="","",'入力'!E50&amp;" "&amp;'入力'!F50)</f>
      </c>
      <c r="C30" s="122"/>
      <c r="D30" s="122"/>
      <c r="E30" s="111">
        <f>IF('入力'!G50="","",'入力'!G50)</f>
      </c>
      <c r="F30" s="113">
        <f>IF('入力'!J50="","",'入力'!H50&amp;"/"&amp;'入力'!I50&amp;"/"&amp;'入力'!J50)</f>
      </c>
      <c r="G30" s="111">
        <f>IF(F30="","",DATEDIF(F30,J34,"Y"))</f>
      </c>
      <c r="H30" s="111">
        <f>IF('入力'!K50="","",'入力'!K50)</f>
      </c>
      <c r="I30" s="111"/>
      <c r="J30" s="111">
        <f>IF('入力'!L50="","",'入力'!L50)</f>
      </c>
    </row>
    <row r="31" spans="1:10" ht="27" customHeight="1">
      <c r="A31" s="16" t="str">
        <f>'入力'!B50</f>
        <v>選手８</v>
      </c>
      <c r="B31" s="123">
        <f>IF('入力'!D50="","",'入力'!C50&amp;" "&amp;'入力'!D50)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>
        <f>IF('入力'!$M$51="補強","※補強選手","")</f>
      </c>
      <c r="B32" s="122">
        <f>IF('入力'!F51="","",'入力'!E51&amp;" "&amp;'入力'!F51)</f>
      </c>
      <c r="C32" s="122"/>
      <c r="D32" s="122"/>
      <c r="E32" s="111">
        <f>IF('入力'!G51="","",'入力'!G51)</f>
      </c>
      <c r="F32" s="113">
        <f>IF('入力'!J51="","",'入力'!H51&amp;"/"&amp;'入力'!I51&amp;"/"&amp;'入力'!J51)</f>
      </c>
      <c r="G32" s="111">
        <f>IF(F32="","",DATEDIF(F32,J34,"Y"))</f>
      </c>
      <c r="H32" s="111">
        <f>IF('入力'!K51="","",'入力'!K51)</f>
      </c>
      <c r="I32" s="111"/>
      <c r="J32" s="111">
        <f>IF('入力'!L51="","",'入力'!L51)</f>
      </c>
    </row>
    <row r="33" spans="1:10" ht="27" customHeight="1">
      <c r="A33" s="20" t="str">
        <f>'入力'!B51</f>
        <v>選手９</v>
      </c>
      <c r="B33" s="131">
        <f>IF('入力'!D51="","",'入力'!C51&amp;" "&amp;'入力'!D51)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D42:H42"/>
    <mergeCell ref="H34:I34"/>
    <mergeCell ref="D40:H40"/>
    <mergeCell ref="H30:I31"/>
    <mergeCell ref="B31:D31"/>
    <mergeCell ref="B32:D32"/>
    <mergeCell ref="E32:E33"/>
    <mergeCell ref="F32:F33"/>
    <mergeCell ref="G32:G33"/>
    <mergeCell ref="H32:I33"/>
    <mergeCell ref="J32:J33"/>
    <mergeCell ref="B29:D29"/>
    <mergeCell ref="B30:D30"/>
    <mergeCell ref="E30:E31"/>
    <mergeCell ref="F30:F31"/>
    <mergeCell ref="G30:G31"/>
    <mergeCell ref="B33:D33"/>
    <mergeCell ref="J30:J31"/>
    <mergeCell ref="J26:J27"/>
    <mergeCell ref="B27:D27"/>
    <mergeCell ref="B28:D28"/>
    <mergeCell ref="E28:E29"/>
    <mergeCell ref="F28:F29"/>
    <mergeCell ref="G28:G29"/>
    <mergeCell ref="H28:I29"/>
    <mergeCell ref="J28:J29"/>
    <mergeCell ref="B26:D26"/>
    <mergeCell ref="E26:E27"/>
    <mergeCell ref="F26:F27"/>
    <mergeCell ref="G26:G27"/>
    <mergeCell ref="H26:I27"/>
    <mergeCell ref="J24:J25"/>
    <mergeCell ref="B25:D25"/>
    <mergeCell ref="B22:D22"/>
    <mergeCell ref="E22:E23"/>
    <mergeCell ref="F22:F23"/>
    <mergeCell ref="G22:G23"/>
    <mergeCell ref="J22:J23"/>
    <mergeCell ref="B23:D23"/>
    <mergeCell ref="H22:I23"/>
    <mergeCell ref="B24:D24"/>
    <mergeCell ref="E24:E25"/>
    <mergeCell ref="F24:F25"/>
    <mergeCell ref="G24:G25"/>
    <mergeCell ref="H24:I25"/>
    <mergeCell ref="B20:D20"/>
    <mergeCell ref="E20:E21"/>
    <mergeCell ref="F20:F21"/>
    <mergeCell ref="G20:G21"/>
    <mergeCell ref="H20:I21"/>
    <mergeCell ref="J20:J21"/>
    <mergeCell ref="B21:D21"/>
    <mergeCell ref="H14:I15"/>
    <mergeCell ref="J18:J19"/>
    <mergeCell ref="B19:D19"/>
    <mergeCell ref="J14:J15"/>
    <mergeCell ref="B15:D15"/>
    <mergeCell ref="B16:D16"/>
    <mergeCell ref="H18:I19"/>
    <mergeCell ref="B17:D17"/>
    <mergeCell ref="B18:D18"/>
    <mergeCell ref="E18:E19"/>
    <mergeCell ref="F18:F19"/>
    <mergeCell ref="G18:G19"/>
    <mergeCell ref="E16:E17"/>
    <mergeCell ref="F16:F17"/>
    <mergeCell ref="G16:G17"/>
    <mergeCell ref="H16:I17"/>
    <mergeCell ref="J16:J17"/>
    <mergeCell ref="A14:A15"/>
    <mergeCell ref="B14:D14"/>
    <mergeCell ref="E14:E15"/>
    <mergeCell ref="F14:F15"/>
    <mergeCell ref="G14:G15"/>
    <mergeCell ref="B9:J9"/>
    <mergeCell ref="B11:D11"/>
    <mergeCell ref="H11:I11"/>
    <mergeCell ref="A12:A13"/>
    <mergeCell ref="B12:D12"/>
    <mergeCell ref="E12:E13"/>
    <mergeCell ref="F12:F13"/>
    <mergeCell ref="G12:G13"/>
    <mergeCell ref="H12:I13"/>
    <mergeCell ref="J12:J13"/>
    <mergeCell ref="B13:D13"/>
    <mergeCell ref="A1:J1"/>
    <mergeCell ref="B5:J5"/>
    <mergeCell ref="B8:E8"/>
    <mergeCell ref="G8:J8"/>
    <mergeCell ref="B7:E7"/>
    <mergeCell ref="G7:J7"/>
    <mergeCell ref="B6:J6"/>
    <mergeCell ref="A2:J3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IF('入力'!D56="","",'入力'!D56)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IF('入力'!D57="","",'入力'!D57)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IF('入力'!D58="","",'入力'!D58)</f>
      </c>
      <c r="C7" s="103"/>
      <c r="D7" s="103"/>
      <c r="E7" s="104"/>
      <c r="F7" s="38" t="s">
        <v>131</v>
      </c>
      <c r="G7" s="108" t="str">
        <f>IF('入力'!D59="","",'入力'!D59)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IF('入力'!D56="","",'入力'!D10)</f>
      </c>
      <c r="C8" s="119"/>
      <c r="D8" s="119"/>
      <c r="E8" s="120"/>
      <c r="F8" s="32" t="s">
        <v>76</v>
      </c>
      <c r="G8" s="118">
        <f>IF('入力'!D56="","",'入力'!D13)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IF('入力'!D56="","","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IF('入力'!F64="","",'入力'!E64&amp;" "&amp;'入力'!F64)</f>
      </c>
      <c r="C12" s="124"/>
      <c r="D12" s="124"/>
      <c r="E12" s="116">
        <f>IF('入力'!G64="","",'入力'!G64)</f>
      </c>
      <c r="F12" s="121">
        <f>IF('入力'!J64="","",'入力'!H64&amp;"/"&amp;'入力'!I64&amp;"/"&amp;'入力'!J64)</f>
      </c>
      <c r="G12" s="116">
        <f>IF(F12="","",DATEDIF(F12,J34,"Y"))</f>
      </c>
      <c r="H12" s="116">
        <f>IF('入力'!K64="","",'入力'!K64)</f>
      </c>
      <c r="I12" s="116"/>
      <c r="J12" s="116">
        <f>IF('入力'!L64="","",'入力'!L64)</f>
      </c>
    </row>
    <row r="13" spans="1:13" ht="27" customHeight="1">
      <c r="A13" s="113"/>
      <c r="B13" s="123">
        <f>IF('入力'!D64="","",'入力'!C64&amp;" "&amp;'入力'!D64)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IF('入力'!F65="","",'入力'!E65&amp;" "&amp;'入力'!F65)</f>
      </c>
      <c r="C14" s="122"/>
      <c r="D14" s="122"/>
      <c r="E14" s="111">
        <f>IF('入力'!G65="","",'入力'!G65)</f>
      </c>
      <c r="F14" s="113">
        <f>IF('入力'!J65="","",'入力'!H65&amp;"/"&amp;'入力'!I65&amp;"/"&amp;'入力'!J65)</f>
      </c>
      <c r="G14" s="111">
        <f>IF(F14="","",DATEDIF(F14,J34,"Y"))</f>
      </c>
      <c r="H14" s="111">
        <f>IF('入力'!K65="","",'入力'!K65)</f>
      </c>
      <c r="I14" s="111"/>
      <c r="J14" s="111">
        <f>IF('入力'!L65="","",'入力'!L65)</f>
      </c>
    </row>
    <row r="15" spans="1:10" ht="27" customHeight="1">
      <c r="A15" s="113"/>
      <c r="B15" s="123">
        <f>IF('入力'!D65="","",'入力'!C65&amp;" "&amp;'入力'!D65)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IF('入力'!F66="","",'入力'!E66&amp;" "&amp;'入力'!F66)</f>
      </c>
      <c r="C16" s="122"/>
      <c r="D16" s="122"/>
      <c r="E16" s="111">
        <f>IF('入力'!G66="","",'入力'!G66)</f>
      </c>
      <c r="F16" s="113">
        <f>IF('入力'!J66="","",'入力'!H66&amp;"/"&amp;'入力'!I66&amp;"/"&amp;'入力'!J66)</f>
      </c>
      <c r="G16" s="111">
        <f>IF(F16="","",DATEDIF(F16,J34,"Y"))</f>
      </c>
      <c r="H16" s="111">
        <f>IF('入力'!K66="","",'入力'!K66)</f>
      </c>
      <c r="I16" s="111"/>
      <c r="J16" s="111">
        <f>IF('入力'!L66="","",'入力'!L66)</f>
      </c>
    </row>
    <row r="17" spans="1:10" ht="27" customHeight="1">
      <c r="A17" s="16" t="s">
        <v>12</v>
      </c>
      <c r="B17" s="123">
        <f>IF('入力'!D66="","",'入力'!C66&amp;" "&amp;'入力'!D66)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IF('入力'!F67="","",'入力'!E67&amp;" "&amp;'入力'!F67)</f>
      </c>
      <c r="C18" s="122"/>
      <c r="D18" s="122"/>
      <c r="E18" s="111">
        <f>IF('入力'!G67="","",'入力'!G67)</f>
      </c>
      <c r="F18" s="113">
        <f>IF('入力'!J67="","",'入力'!H67&amp;"/"&amp;'入力'!I67&amp;"/"&amp;'入力'!J67)</f>
      </c>
      <c r="G18" s="111">
        <f>IF(F18="","",DATEDIF(F18,J34,"Y"))</f>
      </c>
      <c r="H18" s="111">
        <f>IF('入力'!K67="","",'入力'!K67)</f>
      </c>
      <c r="I18" s="111"/>
      <c r="J18" s="111">
        <f>IF('入力'!L67="","",'入力'!L67)</f>
      </c>
    </row>
    <row r="19" spans="1:10" ht="27" customHeight="1">
      <c r="A19" s="16" t="s">
        <v>11</v>
      </c>
      <c r="B19" s="123">
        <f>IF('入力'!D67="","",'入力'!C67&amp;" "&amp;'入力'!D67)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IF('入力'!F68="","",'入力'!E68&amp;" "&amp;'入力'!F68)</f>
      </c>
      <c r="C20" s="122"/>
      <c r="D20" s="122"/>
      <c r="E20" s="111">
        <f>IF('入力'!G68="","",'入力'!G68)</f>
      </c>
      <c r="F20" s="113">
        <f>IF('入力'!J68="","",'入力'!H68&amp;"/"&amp;'入力'!I68&amp;"/"&amp;'入力'!J68)</f>
      </c>
      <c r="G20" s="111">
        <f>IF(F20="","",DATEDIF(F20,J34,"Y"))</f>
      </c>
      <c r="H20" s="111">
        <f>IF('入力'!K68="","",'入力'!K68)</f>
      </c>
      <c r="I20" s="111"/>
      <c r="J20" s="111">
        <f>IF('入力'!L68="","",'入力'!L68)</f>
      </c>
    </row>
    <row r="21" spans="1:10" ht="27" customHeight="1">
      <c r="A21" s="16" t="s">
        <v>13</v>
      </c>
      <c r="B21" s="123">
        <f>IF('入力'!D68="","",'入力'!C68&amp;" "&amp;'入力'!D68)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IF('入力'!F69="","",'入力'!E69&amp;" "&amp;'入力'!F69)</f>
      </c>
      <c r="C22" s="122"/>
      <c r="D22" s="122"/>
      <c r="E22" s="111">
        <f>IF('入力'!G69="","",'入力'!G69)</f>
      </c>
      <c r="F22" s="113">
        <f>IF('入力'!J69="","",'入力'!H69&amp;"/"&amp;'入力'!I69&amp;"/"&amp;'入力'!J69)</f>
      </c>
      <c r="G22" s="111">
        <f>IF(F22="","",DATEDIF(F22,J34,"Y"))</f>
      </c>
      <c r="H22" s="111">
        <f>IF('入力'!K69="","",'入力'!K69)</f>
      </c>
      <c r="I22" s="111"/>
      <c r="J22" s="111">
        <f>IF('入力'!L69="","",'入力'!L69)</f>
      </c>
    </row>
    <row r="23" spans="1:10" ht="27" customHeight="1">
      <c r="A23" s="16" t="s">
        <v>14</v>
      </c>
      <c r="B23" s="123">
        <f>IF('入力'!D69="","",'入力'!C69&amp;" "&amp;'入力'!D69)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IF('入力'!F70="","",'入力'!E70&amp;" "&amp;'入力'!F70)</f>
      </c>
      <c r="C24" s="122"/>
      <c r="D24" s="122"/>
      <c r="E24" s="111">
        <f>IF('入力'!G70="","",'入力'!G70)</f>
      </c>
      <c r="F24" s="113">
        <f>IF('入力'!J70="","",'入力'!H70&amp;"/"&amp;'入力'!I70&amp;"/"&amp;'入力'!J70)</f>
      </c>
      <c r="G24" s="111">
        <f>IF(F24="","",DATEDIF(F24,J34,"Y"))</f>
      </c>
      <c r="H24" s="111">
        <f>IF('入力'!K70="","",'入力'!K70)</f>
      </c>
      <c r="I24" s="111"/>
      <c r="J24" s="111">
        <f>IF('入力'!L70="","",'入力'!L70)</f>
      </c>
    </row>
    <row r="25" spans="1:10" ht="27" customHeight="1">
      <c r="A25" s="16" t="s">
        <v>15</v>
      </c>
      <c r="B25" s="123">
        <f>IF('入力'!D70="","",'入力'!C70&amp;" "&amp;'入力'!D70)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IF('入力'!F71="","",'入力'!E71&amp;" "&amp;'入力'!F71)</f>
      </c>
      <c r="C26" s="122"/>
      <c r="D26" s="122"/>
      <c r="E26" s="111">
        <f>IF('入力'!G71="","",'入力'!G71)</f>
      </c>
      <c r="F26" s="113">
        <f>IF('入力'!J71="","",'入力'!H71&amp;"/"&amp;'入力'!I71&amp;"/"&amp;'入力'!J71)</f>
      </c>
      <c r="G26" s="111">
        <f>IF(F26="","",DATEDIF(F26,J34,"Y"))</f>
      </c>
      <c r="H26" s="111">
        <f>IF('入力'!K71="","",'入力'!K71)</f>
      </c>
      <c r="I26" s="111"/>
      <c r="J26" s="111">
        <f>IF('入力'!L71="","",'入力'!L71)</f>
      </c>
    </row>
    <row r="27" spans="1:10" ht="27" customHeight="1">
      <c r="A27" s="16" t="s">
        <v>16</v>
      </c>
      <c r="B27" s="123">
        <f>IF('入力'!D71="","",'入力'!C71&amp;" "&amp;'入力'!D71)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IF('入力'!F72="","",'入力'!E72&amp;" "&amp;'入力'!F72)</f>
      </c>
      <c r="C28" s="122"/>
      <c r="D28" s="122"/>
      <c r="E28" s="111">
        <f>IF('入力'!G72="","",'入力'!G72)</f>
      </c>
      <c r="F28" s="113">
        <f>IF('入力'!J72="","",'入力'!H72&amp;"/"&amp;'入力'!I72&amp;"/"&amp;'入力'!J72)</f>
      </c>
      <c r="G28" s="111">
        <f>IF(F28="","",DATEDIF(F28,J34,"Y"))</f>
      </c>
      <c r="H28" s="111">
        <f>IF('入力'!K72="","",'入力'!K72)</f>
      </c>
      <c r="I28" s="111"/>
      <c r="J28" s="111">
        <f>IF('入力'!L72="","",'入力'!L72)</f>
      </c>
    </row>
    <row r="29" spans="1:10" ht="27" customHeight="1">
      <c r="A29" s="16" t="s">
        <v>17</v>
      </c>
      <c r="B29" s="123">
        <f>IF('入力'!D72="","",'入力'!C72&amp;" "&amp;'入力'!D72)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IF('入力'!F73="","",'入力'!E73&amp;" "&amp;'入力'!F73)</f>
      </c>
      <c r="C30" s="122"/>
      <c r="D30" s="122"/>
      <c r="E30" s="111">
        <f>IF('入力'!G73="","",'入力'!G73)</f>
      </c>
      <c r="F30" s="113">
        <f>IF('入力'!J73="","",'入力'!H73&amp;"/"&amp;'入力'!I73&amp;"/"&amp;'入力'!J73)</f>
      </c>
      <c r="G30" s="111">
        <f>IF(F30="","",DATEDIF(F30,J34,"Y"))</f>
      </c>
      <c r="H30" s="111">
        <f>IF('入力'!K73="","",'入力'!K73)</f>
      </c>
      <c r="I30" s="111"/>
      <c r="J30" s="111">
        <f>IF('入力'!L73="","",'入力'!L73)</f>
      </c>
    </row>
    <row r="31" spans="1:10" ht="27" customHeight="1">
      <c r="A31" s="16" t="str">
        <f>'入力'!B73</f>
        <v>選手８</v>
      </c>
      <c r="B31" s="123">
        <f>IF('入力'!D73="","",'入力'!C73&amp;" "&amp;'入力'!D73)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IF('入力'!F74="","",'入力'!E74&amp;" "&amp;'入力'!F74)</f>
      </c>
      <c r="C32" s="122"/>
      <c r="D32" s="122"/>
      <c r="E32" s="111">
        <f>IF('入力'!G74="","",'入力'!G74)</f>
      </c>
      <c r="F32" s="113">
        <f>IF('入力'!J74="","",'入力'!H74&amp;"/"&amp;'入力'!I74&amp;"/"&amp;'入力'!J74)</f>
      </c>
      <c r="G32" s="111">
        <f>IF(F32="","",DATEDIF(F32,J34,"Y"))</f>
      </c>
      <c r="H32" s="111">
        <f>IF('入力'!K74="","",'入力'!K74)</f>
      </c>
      <c r="I32" s="111"/>
      <c r="J32" s="111">
        <f>IF('入力'!L74="","",'入力'!L74)</f>
      </c>
    </row>
    <row r="33" spans="1:10" ht="27" customHeight="1">
      <c r="A33" s="20" t="str">
        <f>'入力'!B74</f>
        <v>選手９</v>
      </c>
      <c r="B33" s="131">
        <f>IF('入力'!D74="","",'入力'!C74&amp;" "&amp;'入力'!D74)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D42:H42"/>
    <mergeCell ref="H34:I34"/>
    <mergeCell ref="D40:H40"/>
    <mergeCell ref="H30:I31"/>
    <mergeCell ref="B31:D31"/>
    <mergeCell ref="B32:D32"/>
    <mergeCell ref="E32:E33"/>
    <mergeCell ref="F32:F33"/>
    <mergeCell ref="G32:G33"/>
    <mergeCell ref="H32:I33"/>
    <mergeCell ref="J32:J33"/>
    <mergeCell ref="B29:D29"/>
    <mergeCell ref="B30:D30"/>
    <mergeCell ref="E30:E31"/>
    <mergeCell ref="F30:F31"/>
    <mergeCell ref="G30:G31"/>
    <mergeCell ref="B33:D33"/>
    <mergeCell ref="J30:J31"/>
    <mergeCell ref="J26:J27"/>
    <mergeCell ref="B27:D27"/>
    <mergeCell ref="B28:D28"/>
    <mergeCell ref="E28:E29"/>
    <mergeCell ref="F28:F29"/>
    <mergeCell ref="G28:G29"/>
    <mergeCell ref="H28:I29"/>
    <mergeCell ref="J28:J29"/>
    <mergeCell ref="B26:D26"/>
    <mergeCell ref="E26:E27"/>
    <mergeCell ref="F26:F27"/>
    <mergeCell ref="G26:G27"/>
    <mergeCell ref="H26:I27"/>
    <mergeCell ref="J24:J25"/>
    <mergeCell ref="B25:D25"/>
    <mergeCell ref="B22:D22"/>
    <mergeCell ref="E22:E23"/>
    <mergeCell ref="F22:F23"/>
    <mergeCell ref="G22:G23"/>
    <mergeCell ref="J22:J23"/>
    <mergeCell ref="B23:D23"/>
    <mergeCell ref="H22:I23"/>
    <mergeCell ref="B24:D24"/>
    <mergeCell ref="E24:E25"/>
    <mergeCell ref="F24:F25"/>
    <mergeCell ref="G24:G25"/>
    <mergeCell ref="H24:I25"/>
    <mergeCell ref="B20:D20"/>
    <mergeCell ref="E20:E21"/>
    <mergeCell ref="F20:F21"/>
    <mergeCell ref="G20:G21"/>
    <mergeCell ref="H20:I21"/>
    <mergeCell ref="J20:J21"/>
    <mergeCell ref="B21:D21"/>
    <mergeCell ref="H14:I15"/>
    <mergeCell ref="J18:J19"/>
    <mergeCell ref="B19:D19"/>
    <mergeCell ref="J14:J15"/>
    <mergeCell ref="B15:D15"/>
    <mergeCell ref="B16:D16"/>
    <mergeCell ref="H18:I19"/>
    <mergeCell ref="B17:D17"/>
    <mergeCell ref="B18:D18"/>
    <mergeCell ref="E18:E19"/>
    <mergeCell ref="F18:F19"/>
    <mergeCell ref="G18:G19"/>
    <mergeCell ref="E16:E17"/>
    <mergeCell ref="F16:F17"/>
    <mergeCell ref="G16:G17"/>
    <mergeCell ref="H16:I17"/>
    <mergeCell ref="J16:J17"/>
    <mergeCell ref="A14:A15"/>
    <mergeCell ref="B14:D14"/>
    <mergeCell ref="E14:E15"/>
    <mergeCell ref="F14:F15"/>
    <mergeCell ref="G14:G15"/>
    <mergeCell ref="B9:J9"/>
    <mergeCell ref="B11:D11"/>
    <mergeCell ref="H11:I11"/>
    <mergeCell ref="A12:A13"/>
    <mergeCell ref="B12:D12"/>
    <mergeCell ref="E12:E13"/>
    <mergeCell ref="F12:F13"/>
    <mergeCell ref="G12:G13"/>
    <mergeCell ref="H12:I13"/>
    <mergeCell ref="J12:J13"/>
    <mergeCell ref="B13:D13"/>
    <mergeCell ref="A1:J1"/>
    <mergeCell ref="B5:J5"/>
    <mergeCell ref="B8:E8"/>
    <mergeCell ref="G8:J8"/>
    <mergeCell ref="B7:E7"/>
    <mergeCell ref="G7:J7"/>
    <mergeCell ref="B6:J6"/>
    <mergeCell ref="A2:J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IF('入力'!D79="","",'入力'!D79)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IF('入力'!D80="","",'入力'!D80)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IF('入力'!D81="","",'入力'!D81)</f>
      </c>
      <c r="C7" s="103"/>
      <c r="D7" s="103"/>
      <c r="E7" s="104"/>
      <c r="F7" s="38" t="s">
        <v>131</v>
      </c>
      <c r="G7" s="108" t="str">
        <f>IF('入力'!D82="","",'入力'!D82)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IF('入力'!D79="","",'入力'!D10)</f>
      </c>
      <c r="C8" s="119"/>
      <c r="D8" s="119"/>
      <c r="E8" s="120"/>
      <c r="F8" s="32" t="s">
        <v>76</v>
      </c>
      <c r="G8" s="118">
        <f>IF('入力'!D79="","",'入力'!D13)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IF('入力'!D79="","","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IF('入力'!F87="","",'入力'!E87&amp;" "&amp;'入力'!F87)</f>
      </c>
      <c r="C12" s="124"/>
      <c r="D12" s="124"/>
      <c r="E12" s="116">
        <f>IF('入力'!G87="","",'入力'!G87)</f>
      </c>
      <c r="F12" s="121">
        <f>IF('入力'!J87="","",'入力'!H87&amp;"/"&amp;'入力'!I87&amp;"/"&amp;'入力'!J87)</f>
      </c>
      <c r="G12" s="116">
        <f>IF(F12="","",DATEDIF(F12,J34,"Y"))</f>
      </c>
      <c r="H12" s="116">
        <f>IF('入力'!K87="","",'入力'!K87)</f>
      </c>
      <c r="I12" s="116"/>
      <c r="J12" s="116">
        <f>IF('入力'!L87="","",'入力'!L87)</f>
      </c>
    </row>
    <row r="13" spans="1:13" ht="27" customHeight="1">
      <c r="A13" s="113"/>
      <c r="B13" s="123">
        <f>IF('入力'!D87="","",'入力'!C87&amp;" "&amp;'入力'!D87)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IF('入力'!F88="","",'入力'!E88&amp;" "&amp;'入力'!F88)</f>
      </c>
      <c r="C14" s="122"/>
      <c r="D14" s="122"/>
      <c r="E14" s="111">
        <f>IF('入力'!G88="","",'入力'!G88)</f>
      </c>
      <c r="F14" s="113">
        <f>IF('入力'!J88="","",'入力'!H88&amp;"/"&amp;'入力'!I88&amp;"/"&amp;'入力'!J88)</f>
      </c>
      <c r="G14" s="111">
        <f>IF(F14="","",DATEDIF(F14,J34,"Y"))</f>
      </c>
      <c r="H14" s="111">
        <f>IF('入力'!K88="","",'入力'!K88)</f>
      </c>
      <c r="I14" s="111"/>
      <c r="J14" s="111">
        <f>IF('入力'!L88="","",'入力'!L88)</f>
      </c>
    </row>
    <row r="15" spans="1:10" ht="27" customHeight="1">
      <c r="A15" s="113"/>
      <c r="B15" s="123">
        <f>IF('入力'!D88="","",'入力'!C88&amp;" "&amp;'入力'!D88)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IF('入力'!F89="","",'入力'!E89&amp;" "&amp;'入力'!F89)</f>
      </c>
      <c r="C16" s="122"/>
      <c r="D16" s="122"/>
      <c r="E16" s="111">
        <f>IF('入力'!G89="","",'入力'!G89)</f>
      </c>
      <c r="F16" s="113">
        <f>IF('入力'!J89="","",'入力'!H89&amp;"/"&amp;'入力'!I89&amp;"/"&amp;'入力'!J89)</f>
      </c>
      <c r="G16" s="111">
        <f>IF(F16="","",DATEDIF(F16,J34,"Y"))</f>
      </c>
      <c r="H16" s="111">
        <f>IF('入力'!K89="","",'入力'!K89)</f>
      </c>
      <c r="I16" s="111"/>
      <c r="J16" s="111">
        <f>IF('入力'!L89="","",'入力'!L89)</f>
      </c>
    </row>
    <row r="17" spans="1:10" ht="27" customHeight="1">
      <c r="A17" s="16" t="s">
        <v>12</v>
      </c>
      <c r="B17" s="123">
        <f>IF('入力'!D89="","",'入力'!C89&amp;" "&amp;'入力'!D89)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IF('入力'!F90="","",'入力'!E90&amp;" "&amp;'入力'!F90)</f>
      </c>
      <c r="C18" s="122"/>
      <c r="D18" s="122"/>
      <c r="E18" s="111">
        <f>IF('入力'!G90="","",'入力'!G90)</f>
      </c>
      <c r="F18" s="113">
        <f>IF('入力'!J90="","",'入力'!H90&amp;"/"&amp;'入力'!I90&amp;"/"&amp;'入力'!J90)</f>
      </c>
      <c r="G18" s="111">
        <f>IF(F18="","",DATEDIF(F18,J34,"Y"))</f>
      </c>
      <c r="H18" s="111">
        <f>IF('入力'!K90="","",'入力'!K90)</f>
      </c>
      <c r="I18" s="111"/>
      <c r="J18" s="111">
        <f>IF('入力'!L90="","",'入力'!L90)</f>
      </c>
    </row>
    <row r="19" spans="1:10" ht="27" customHeight="1">
      <c r="A19" s="16" t="s">
        <v>11</v>
      </c>
      <c r="B19" s="123">
        <f>IF('入力'!D90="","",'入力'!C90&amp;" "&amp;'入力'!D90)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IF('入力'!F91="","",'入力'!E91&amp;" "&amp;'入力'!F91)</f>
      </c>
      <c r="C20" s="122"/>
      <c r="D20" s="122"/>
      <c r="E20" s="111">
        <f>IF('入力'!G91="","",'入力'!G91)</f>
      </c>
      <c r="F20" s="113">
        <f>IF('入力'!J91="","",'入力'!H91&amp;"/"&amp;'入力'!I91&amp;"/"&amp;'入力'!J91)</f>
      </c>
      <c r="G20" s="111">
        <f>IF(F20="","",DATEDIF(F20,J34,"Y"))</f>
      </c>
      <c r="H20" s="111">
        <f>IF('入力'!K91="","",'入力'!K91)</f>
      </c>
      <c r="I20" s="111"/>
      <c r="J20" s="111">
        <f>IF('入力'!L91="","",'入力'!L91)</f>
      </c>
    </row>
    <row r="21" spans="1:10" ht="27" customHeight="1">
      <c r="A21" s="16" t="s">
        <v>13</v>
      </c>
      <c r="B21" s="123">
        <f>IF('入力'!D91="","",'入力'!C91&amp;" "&amp;'入力'!D91)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IF('入力'!F92="","",'入力'!E92&amp;" "&amp;'入力'!F92)</f>
      </c>
      <c r="C22" s="122"/>
      <c r="D22" s="122"/>
      <c r="E22" s="111">
        <f>IF('入力'!G92="","",'入力'!G92)</f>
      </c>
      <c r="F22" s="113">
        <f>IF('入力'!J92="","",'入力'!H92&amp;"/"&amp;'入力'!I92&amp;"/"&amp;'入力'!J92)</f>
      </c>
      <c r="G22" s="111">
        <f>IF(F22="","",DATEDIF(F22,J34,"Y"))</f>
      </c>
      <c r="H22" s="111">
        <f>IF('入力'!K92="","",'入力'!K92)</f>
      </c>
      <c r="I22" s="111"/>
      <c r="J22" s="111">
        <f>IF('入力'!L92="","",'入力'!L92)</f>
      </c>
    </row>
    <row r="23" spans="1:10" ht="27" customHeight="1">
      <c r="A23" s="16" t="s">
        <v>14</v>
      </c>
      <c r="B23" s="123">
        <f>IF('入力'!D92="","",'入力'!C92&amp;" "&amp;'入力'!D92)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IF('入力'!F93="","",'入力'!E93&amp;" "&amp;'入力'!F93)</f>
      </c>
      <c r="C24" s="122"/>
      <c r="D24" s="122"/>
      <c r="E24" s="111">
        <f>IF('入力'!G93="","",'入力'!G93)</f>
      </c>
      <c r="F24" s="113">
        <f>IF('入力'!J93="","",'入力'!H93&amp;"/"&amp;'入力'!I93&amp;"/"&amp;'入力'!J93)</f>
      </c>
      <c r="G24" s="111">
        <f>IF(F24="","",DATEDIF(F24,J34,"Y"))</f>
      </c>
      <c r="H24" s="111">
        <f>IF('入力'!K93="","",'入力'!K93)</f>
      </c>
      <c r="I24" s="111"/>
      <c r="J24" s="111">
        <f>IF('入力'!L93="","",'入力'!L93)</f>
      </c>
    </row>
    <row r="25" spans="1:10" ht="27" customHeight="1">
      <c r="A25" s="16" t="s">
        <v>15</v>
      </c>
      <c r="B25" s="123">
        <f>IF('入力'!D93="","",'入力'!C93&amp;" "&amp;'入力'!D93)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IF('入力'!F94="","",'入力'!E94&amp;" "&amp;'入力'!F94)</f>
      </c>
      <c r="C26" s="122"/>
      <c r="D26" s="122"/>
      <c r="E26" s="111">
        <f>IF('入力'!G94="","",'入力'!G94)</f>
      </c>
      <c r="F26" s="113">
        <f>IF('入力'!J94="","",'入力'!H94&amp;"/"&amp;'入力'!I94&amp;"/"&amp;'入力'!J94)</f>
      </c>
      <c r="G26" s="111">
        <f>IF(F26="","",DATEDIF(F26,J34,"Y"))</f>
      </c>
      <c r="H26" s="111">
        <f>IF('入力'!K94="","",'入力'!K94)</f>
      </c>
      <c r="I26" s="111"/>
      <c r="J26" s="111">
        <f>IF('入力'!L94="","",'入力'!L94)</f>
      </c>
    </row>
    <row r="27" spans="1:10" ht="27" customHeight="1">
      <c r="A27" s="16" t="s">
        <v>16</v>
      </c>
      <c r="B27" s="123">
        <f>IF('入力'!D94="","",'入力'!C94&amp;" "&amp;'入力'!D94)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IF('入力'!F95="","",'入力'!E95&amp;" "&amp;'入力'!F95)</f>
      </c>
      <c r="C28" s="122"/>
      <c r="D28" s="122"/>
      <c r="E28" s="111">
        <f>IF('入力'!G95="","",'入力'!G95)</f>
      </c>
      <c r="F28" s="113">
        <f>IF('入力'!J95="","",'入力'!H95&amp;"/"&amp;'入力'!I95&amp;"/"&amp;'入力'!J95)</f>
      </c>
      <c r="G28" s="111">
        <f>IF(F28="","",DATEDIF(F28,J34,"Y"))</f>
      </c>
      <c r="H28" s="111">
        <f>IF('入力'!K95="","",'入力'!K95)</f>
      </c>
      <c r="I28" s="111"/>
      <c r="J28" s="111">
        <f>IF('入力'!L95="","",'入力'!L95)</f>
      </c>
    </row>
    <row r="29" spans="1:10" ht="27" customHeight="1">
      <c r="A29" s="16" t="s">
        <v>17</v>
      </c>
      <c r="B29" s="123">
        <f>IF('入力'!D95="","",'入力'!C95&amp;" "&amp;'入力'!D95)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IF('入力'!F96="","",'入力'!E96&amp;" "&amp;'入力'!F96)</f>
      </c>
      <c r="C30" s="122"/>
      <c r="D30" s="122"/>
      <c r="E30" s="111">
        <f>IF('入力'!G96="","",'入力'!G96)</f>
      </c>
      <c r="F30" s="113">
        <f>IF('入力'!J96="","",'入力'!H96&amp;"/"&amp;'入力'!I96&amp;"/"&amp;'入力'!J96)</f>
      </c>
      <c r="G30" s="111">
        <f>IF(F30="","",DATEDIF(F30,J34,"Y"))</f>
      </c>
      <c r="H30" s="111">
        <f>IF('入力'!K96="","",'入力'!K96)</f>
      </c>
      <c r="I30" s="111"/>
      <c r="J30" s="111">
        <f>IF('入力'!L96="","",'入力'!L96)</f>
      </c>
    </row>
    <row r="31" spans="1:10" ht="27" customHeight="1">
      <c r="A31" s="16" t="str">
        <f>'入力'!B96</f>
        <v>選手８</v>
      </c>
      <c r="B31" s="123">
        <f>IF('入力'!D96="","",'入力'!C96&amp;" "&amp;'入力'!D96)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IF('入力'!F97="","",'入力'!E97&amp;" "&amp;'入力'!F97)</f>
      </c>
      <c r="C32" s="122"/>
      <c r="D32" s="122"/>
      <c r="E32" s="111">
        <f>IF('入力'!G97="","",'入力'!G97)</f>
      </c>
      <c r="F32" s="113">
        <f>IF('入力'!J97="","",'入力'!H97&amp;"/"&amp;'入力'!I97&amp;"/"&amp;'入力'!J97)</f>
      </c>
      <c r="G32" s="111">
        <f>IF(F32="","",DATEDIF(F32,J34,"Y"))</f>
      </c>
      <c r="H32" s="111">
        <f>IF('入力'!K97="","",'入力'!K97)</f>
      </c>
      <c r="I32" s="111"/>
      <c r="J32" s="111">
        <f>IF('入力'!L97="","",'入力'!L97)</f>
      </c>
    </row>
    <row r="33" spans="1:10" ht="27" customHeight="1">
      <c r="A33" s="20" t="str">
        <f>'入力'!B97</f>
        <v>選手９</v>
      </c>
      <c r="B33" s="131">
        <f>IF('入力'!D97="","",'入力'!C97&amp;" "&amp;'入力'!D97)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A2:J3"/>
    <mergeCell ref="D42:H42"/>
    <mergeCell ref="A1:J1"/>
    <mergeCell ref="B5:J5"/>
    <mergeCell ref="B8:E8"/>
    <mergeCell ref="G8:J8"/>
    <mergeCell ref="B9:J9"/>
    <mergeCell ref="B11:D11"/>
    <mergeCell ref="H11:I11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A12:A13"/>
    <mergeCell ref="B12:D12"/>
    <mergeCell ref="E12:E13"/>
    <mergeCell ref="F12:F13"/>
    <mergeCell ref="G12:G13"/>
    <mergeCell ref="H12:I13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22:D22"/>
    <mergeCell ref="E22:E23"/>
    <mergeCell ref="F22:F23"/>
    <mergeCell ref="G22:G23"/>
    <mergeCell ref="H22:I23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6:D26"/>
    <mergeCell ref="E26:E27"/>
    <mergeCell ref="F26:F27"/>
    <mergeCell ref="G26:G27"/>
    <mergeCell ref="H26:I27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IF('入力'!D102="","",'入力'!D102)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IF('入力'!D103="","",'入力'!D103)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IF('入力'!D104="","",'入力'!D104)</f>
      </c>
      <c r="C7" s="103"/>
      <c r="D7" s="103"/>
      <c r="E7" s="104"/>
      <c r="F7" s="38" t="s">
        <v>131</v>
      </c>
      <c r="G7" s="108" t="str">
        <f>IF('入力'!D105="","",'入力'!D105)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IF('入力'!D102="","",'入力'!D10)</f>
      </c>
      <c r="C8" s="119"/>
      <c r="D8" s="119"/>
      <c r="E8" s="120"/>
      <c r="F8" s="32" t="s">
        <v>76</v>
      </c>
      <c r="G8" s="118">
        <f>IF('入力'!D102="","",'入力'!D13)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IF('入力'!D102="","","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IF('入力'!F110="","",'入力'!E110&amp;" "&amp;'入力'!F110)</f>
      </c>
      <c r="C12" s="124"/>
      <c r="D12" s="124"/>
      <c r="E12" s="116">
        <f>IF('入力'!G110="","",'入力'!G110)</f>
      </c>
      <c r="F12" s="121">
        <f>IF('入力'!J110="","",'入力'!H110&amp;"/"&amp;'入力'!I110&amp;"/"&amp;'入力'!J110)</f>
      </c>
      <c r="G12" s="116">
        <f>IF(F12="","",DATEDIF(F12,J34,"Y"))</f>
      </c>
      <c r="H12" s="116">
        <f>IF('入力'!K110="","",'入力'!K110)</f>
      </c>
      <c r="I12" s="116"/>
      <c r="J12" s="116">
        <f>IF('入力'!L110="","",'入力'!L110)</f>
      </c>
    </row>
    <row r="13" spans="1:13" ht="27" customHeight="1">
      <c r="A13" s="113"/>
      <c r="B13" s="123">
        <f>IF('入力'!D110="","",'入力'!C110&amp;" "&amp;'入力'!D110)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IF('入力'!F111="","",'入力'!E111&amp;" "&amp;'入力'!F111)</f>
      </c>
      <c r="C14" s="122"/>
      <c r="D14" s="122"/>
      <c r="E14" s="111">
        <f>IF('入力'!G111="","",'入力'!G111)</f>
      </c>
      <c r="F14" s="113">
        <f>IF('入力'!J111="","",'入力'!H111&amp;"/"&amp;'入力'!I111&amp;"/"&amp;'入力'!J111)</f>
      </c>
      <c r="G14" s="111">
        <f>IF(F14="","",DATEDIF(F14,J34,"Y"))</f>
      </c>
      <c r="H14" s="111">
        <f>IF('入力'!K111="","",'入力'!K111)</f>
      </c>
      <c r="I14" s="111"/>
      <c r="J14" s="111">
        <f>IF('入力'!L111="","",'入力'!L111)</f>
      </c>
    </row>
    <row r="15" spans="1:10" ht="27" customHeight="1">
      <c r="A15" s="113"/>
      <c r="B15" s="123">
        <f>IF('入力'!D111="","",'入力'!C111&amp;" "&amp;'入力'!D111)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IF('入力'!F112="","",'入力'!E112&amp;" "&amp;'入力'!F112)</f>
      </c>
      <c r="C16" s="122"/>
      <c r="D16" s="122"/>
      <c r="E16" s="111">
        <f>IF('入力'!G112="","",'入力'!G112)</f>
      </c>
      <c r="F16" s="113">
        <f>IF('入力'!J112="","",'入力'!H112&amp;"/"&amp;'入力'!I112&amp;"/"&amp;'入力'!J112)</f>
      </c>
      <c r="G16" s="111">
        <f>IF(F16="","",DATEDIF(F16,J34,"Y"))</f>
      </c>
      <c r="H16" s="111">
        <f>IF('入力'!K112="","",'入力'!K112)</f>
      </c>
      <c r="I16" s="111"/>
      <c r="J16" s="111">
        <f>IF('入力'!L112="","",'入力'!L112)</f>
      </c>
    </row>
    <row r="17" spans="1:10" ht="27" customHeight="1">
      <c r="A17" s="16" t="s">
        <v>12</v>
      </c>
      <c r="B17" s="123">
        <f>IF('入力'!D112="","",'入力'!C112&amp;" "&amp;'入力'!D112)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IF('入力'!F113="","",'入力'!E113&amp;" "&amp;'入力'!F113)</f>
      </c>
      <c r="C18" s="122"/>
      <c r="D18" s="122"/>
      <c r="E18" s="111">
        <f>IF('入力'!G113="","",'入力'!G113)</f>
      </c>
      <c r="F18" s="113">
        <f>IF('入力'!J113="","",'入力'!H113&amp;"/"&amp;'入力'!I113&amp;"/"&amp;'入力'!J113)</f>
      </c>
      <c r="G18" s="111">
        <f>IF(F18="","",DATEDIF(F18,J34,"Y"))</f>
      </c>
      <c r="H18" s="111">
        <f>IF('入力'!K113="","",'入力'!K113)</f>
      </c>
      <c r="I18" s="111"/>
      <c r="J18" s="111">
        <f>IF('入力'!L113="","",'入力'!L113)</f>
      </c>
    </row>
    <row r="19" spans="1:10" ht="27" customHeight="1">
      <c r="A19" s="16" t="s">
        <v>11</v>
      </c>
      <c r="B19" s="123">
        <f>IF('入力'!D113="","",'入力'!C113&amp;" "&amp;'入力'!D113)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IF('入力'!F114="","",'入力'!E114&amp;" "&amp;'入力'!F114)</f>
      </c>
      <c r="C20" s="122"/>
      <c r="D20" s="122"/>
      <c r="E20" s="111">
        <f>IF('入力'!G114="","",'入力'!G114)</f>
      </c>
      <c r="F20" s="113">
        <f>IF('入力'!J114="","",'入力'!H114&amp;"/"&amp;'入力'!I114&amp;"/"&amp;'入力'!J114)</f>
      </c>
      <c r="G20" s="111">
        <f>IF(F20="","",DATEDIF(F20,J34,"Y"))</f>
      </c>
      <c r="H20" s="111">
        <f>IF('入力'!K114="","",'入力'!K114)</f>
      </c>
      <c r="I20" s="111"/>
      <c r="J20" s="111">
        <f>IF('入力'!L114="","",'入力'!L114)</f>
      </c>
    </row>
    <row r="21" spans="1:10" ht="27" customHeight="1">
      <c r="A21" s="16" t="s">
        <v>13</v>
      </c>
      <c r="B21" s="123">
        <f>IF('入力'!D114="","",'入力'!C114&amp;" "&amp;'入力'!D114)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IF('入力'!F115="","",'入力'!E115&amp;" "&amp;'入力'!F115)</f>
      </c>
      <c r="C22" s="122"/>
      <c r="D22" s="122"/>
      <c r="E22" s="111">
        <f>IF('入力'!G115="","",'入力'!G115)</f>
      </c>
      <c r="F22" s="113">
        <f>IF('入力'!J115="","",'入力'!H115&amp;"/"&amp;'入力'!I115&amp;"/"&amp;'入力'!J115)</f>
      </c>
      <c r="G22" s="111">
        <f>IF(F22="","",DATEDIF(F22,J34,"Y"))</f>
      </c>
      <c r="H22" s="111">
        <f>IF('入力'!K115="","",'入力'!K115)</f>
      </c>
      <c r="I22" s="111"/>
      <c r="J22" s="111">
        <f>IF('入力'!L115="","",'入力'!L115)</f>
      </c>
    </row>
    <row r="23" spans="1:10" ht="27" customHeight="1">
      <c r="A23" s="16" t="s">
        <v>14</v>
      </c>
      <c r="B23" s="123">
        <f>IF('入力'!D115="","",'入力'!C115&amp;" "&amp;'入力'!D115)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IF('入力'!F116="","",'入力'!E116&amp;" "&amp;'入力'!F116)</f>
      </c>
      <c r="C24" s="122"/>
      <c r="D24" s="122"/>
      <c r="E24" s="111">
        <f>IF('入力'!G116="","",'入力'!G116)</f>
      </c>
      <c r="F24" s="113">
        <f>IF('入力'!J116="","",'入力'!H116&amp;"/"&amp;'入力'!I116&amp;"/"&amp;'入力'!J116)</f>
      </c>
      <c r="G24" s="111">
        <f>IF(F24="","",DATEDIF(F24,J34,"Y"))</f>
      </c>
      <c r="H24" s="111">
        <f>IF('入力'!K116="","",'入力'!K116)</f>
      </c>
      <c r="I24" s="111"/>
      <c r="J24" s="111">
        <f>IF('入力'!L116="","",'入力'!L116)</f>
      </c>
    </row>
    <row r="25" spans="1:10" ht="27" customHeight="1">
      <c r="A25" s="16" t="s">
        <v>15</v>
      </c>
      <c r="B25" s="123">
        <f>IF('入力'!D116="","",'入力'!C116&amp;" "&amp;'入力'!D116)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IF('入力'!F117="","",'入力'!E117&amp;" "&amp;'入力'!F117)</f>
      </c>
      <c r="C26" s="122"/>
      <c r="D26" s="122"/>
      <c r="E26" s="111">
        <f>IF('入力'!G117="","",'入力'!G117)</f>
      </c>
      <c r="F26" s="113">
        <f>IF('入力'!J117="","",'入力'!H117&amp;"/"&amp;'入力'!I117&amp;"/"&amp;'入力'!J117)</f>
      </c>
      <c r="G26" s="111">
        <f>IF(F26="","",DATEDIF(F26,J34,"Y"))</f>
      </c>
      <c r="H26" s="111">
        <f>IF('入力'!K117="","",'入力'!K117)</f>
      </c>
      <c r="I26" s="111"/>
      <c r="J26" s="111">
        <f>IF('入力'!L117="","",'入力'!L117)</f>
      </c>
    </row>
    <row r="27" spans="1:10" ht="27" customHeight="1">
      <c r="A27" s="16" t="s">
        <v>16</v>
      </c>
      <c r="B27" s="123">
        <f>IF('入力'!D117="","",'入力'!C117&amp;" "&amp;'入力'!D117)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IF('入力'!F118="","",'入力'!E118&amp;" "&amp;'入力'!F118)</f>
      </c>
      <c r="C28" s="122"/>
      <c r="D28" s="122"/>
      <c r="E28" s="111">
        <f>IF('入力'!G118="","",'入力'!G118)</f>
      </c>
      <c r="F28" s="113">
        <f>IF('入力'!J118="","",'入力'!H118&amp;"/"&amp;'入力'!I118&amp;"/"&amp;'入力'!J118)</f>
      </c>
      <c r="G28" s="111">
        <f>IF(F28="","",DATEDIF(F28,J34,"Y"))</f>
      </c>
      <c r="H28" s="111">
        <f>IF('入力'!K118="","",'入力'!K118)</f>
      </c>
      <c r="I28" s="111"/>
      <c r="J28" s="111">
        <f>IF('入力'!L118="","",'入力'!L118)</f>
      </c>
    </row>
    <row r="29" spans="1:10" ht="27" customHeight="1">
      <c r="A29" s="16" t="s">
        <v>17</v>
      </c>
      <c r="B29" s="123">
        <f>IF('入力'!D118="","",'入力'!C118&amp;" "&amp;'入力'!D118)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IF('入力'!F119="","",'入力'!E119&amp;" "&amp;'入力'!F119)</f>
      </c>
      <c r="C30" s="122"/>
      <c r="D30" s="122"/>
      <c r="E30" s="111">
        <f>IF('入力'!G119="","",'入力'!G119)</f>
      </c>
      <c r="F30" s="113">
        <f>IF('入力'!J119="","",'入力'!H119&amp;"/"&amp;'入力'!I119&amp;"/"&amp;'入力'!J119)</f>
      </c>
      <c r="G30" s="111">
        <f>IF(F30="","",DATEDIF(F30,J34,"Y"))</f>
      </c>
      <c r="H30" s="111">
        <f>IF('入力'!K119="","",'入力'!K119)</f>
      </c>
      <c r="I30" s="111"/>
      <c r="J30" s="111">
        <f>IF('入力'!L119="","",'入力'!L119)</f>
      </c>
    </row>
    <row r="31" spans="1:10" ht="27" customHeight="1">
      <c r="A31" s="16" t="str">
        <f>'入力'!B119</f>
        <v>選手８</v>
      </c>
      <c r="B31" s="123">
        <f>IF('入力'!D119="","",'入力'!C119&amp;" "&amp;'入力'!D119)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IF('入力'!F120="","",'入力'!E120&amp;" "&amp;'入力'!F120)</f>
      </c>
      <c r="C32" s="122"/>
      <c r="D32" s="122"/>
      <c r="E32" s="111">
        <f>IF('入力'!G120="","",'入力'!G120)</f>
      </c>
      <c r="F32" s="113">
        <f>IF('入力'!J120="","",'入力'!H120&amp;"/"&amp;'入力'!I120&amp;"/"&amp;'入力'!J120)</f>
      </c>
      <c r="G32" s="111">
        <f>IF(F32="","",DATEDIF(F32,J34,"Y"))</f>
      </c>
      <c r="H32" s="111">
        <f>IF('入力'!K120="","",'入力'!K120)</f>
      </c>
      <c r="I32" s="111"/>
      <c r="J32" s="111">
        <f>IF('入力'!L120="","",'入力'!L120)</f>
      </c>
    </row>
    <row r="33" spans="1:10" ht="27" customHeight="1">
      <c r="A33" s="20" t="str">
        <f>'入力'!B120</f>
        <v>選手９</v>
      </c>
      <c r="B33" s="131">
        <f>IF('入力'!D120="","",'入力'!C120&amp;" "&amp;'入力'!D120)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A2:J3"/>
    <mergeCell ref="D42:H42"/>
    <mergeCell ref="A1:J1"/>
    <mergeCell ref="B5:J5"/>
    <mergeCell ref="B8:E8"/>
    <mergeCell ref="G8:J8"/>
    <mergeCell ref="B9:J9"/>
    <mergeCell ref="B11:D11"/>
    <mergeCell ref="H11:I11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A12:A13"/>
    <mergeCell ref="B12:D12"/>
    <mergeCell ref="E12:E13"/>
    <mergeCell ref="F12:F13"/>
    <mergeCell ref="G12:G13"/>
    <mergeCell ref="H12:I13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22:D22"/>
    <mergeCell ref="E22:E23"/>
    <mergeCell ref="F22:F23"/>
    <mergeCell ref="G22:G23"/>
    <mergeCell ref="H22:I23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6:D26"/>
    <mergeCell ref="E26:E27"/>
    <mergeCell ref="F26:F27"/>
    <mergeCell ref="G26:G27"/>
    <mergeCell ref="H26:I27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13.5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IF('入力'!D125="","",'入力'!D125)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IF('入力'!D126="","",'入力'!D126)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IF('入力'!D127="","",'入力'!D127)</f>
      </c>
      <c r="C7" s="103"/>
      <c r="D7" s="103"/>
      <c r="E7" s="104"/>
      <c r="F7" s="38" t="s">
        <v>131</v>
      </c>
      <c r="G7" s="108" t="str">
        <f>IF('入力'!D128="","",'入力'!D128)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IF('入力'!D125="","",'入力'!D10)</f>
      </c>
      <c r="C8" s="119"/>
      <c r="D8" s="119"/>
      <c r="E8" s="120"/>
      <c r="F8" s="32" t="s">
        <v>76</v>
      </c>
      <c r="G8" s="118">
        <f>IF('入力'!D125="","",'入力'!D13)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IF('入力'!D125="","","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IF('入力'!F133="","",'入力'!E133&amp;" "&amp;'入力'!F133)</f>
      </c>
      <c r="C12" s="124"/>
      <c r="D12" s="124"/>
      <c r="E12" s="116">
        <f>IF('入力'!G133="","",'入力'!G133)</f>
      </c>
      <c r="F12" s="121">
        <f>IF('入力'!J133="","",'入力'!H133&amp;"/"&amp;'入力'!I133&amp;"/"&amp;'入力'!J133)</f>
      </c>
      <c r="G12" s="116">
        <f>IF(F12="","",DATEDIF(F12,J34,"Y"))</f>
      </c>
      <c r="H12" s="116">
        <f>IF('入力'!K133="","",'入力'!K133)</f>
      </c>
      <c r="I12" s="116"/>
      <c r="J12" s="116">
        <f>IF('入力'!L133="","",'入力'!L133)</f>
      </c>
    </row>
    <row r="13" spans="1:13" ht="27" customHeight="1">
      <c r="A13" s="113"/>
      <c r="B13" s="123">
        <f>IF('入力'!D133="","",'入力'!C133&amp;" "&amp;'入力'!D133)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IF('入力'!F134="","",'入力'!E134&amp;" "&amp;'入力'!F134)</f>
      </c>
      <c r="C14" s="122"/>
      <c r="D14" s="122"/>
      <c r="E14" s="111">
        <f>IF('入力'!G134="","",'入力'!G134)</f>
      </c>
      <c r="F14" s="113">
        <f>IF('入力'!J134="","",'入力'!H134&amp;"/"&amp;'入力'!I134&amp;"/"&amp;'入力'!J134)</f>
      </c>
      <c r="G14" s="111">
        <f>IF(F14="","",DATEDIF(F14,J34,"Y"))</f>
      </c>
      <c r="H14" s="111">
        <f>IF('入力'!K134="","",'入力'!K134)</f>
      </c>
      <c r="I14" s="111"/>
      <c r="J14" s="111">
        <f>IF('入力'!L134="","",'入力'!L134)</f>
      </c>
    </row>
    <row r="15" spans="1:10" ht="27" customHeight="1">
      <c r="A15" s="113"/>
      <c r="B15" s="123">
        <f>IF('入力'!D134="","",'入力'!C134&amp;" "&amp;'入力'!D134)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IF('入力'!F135="","",'入力'!E135&amp;" "&amp;'入力'!F135)</f>
      </c>
      <c r="C16" s="122"/>
      <c r="D16" s="122"/>
      <c r="E16" s="111">
        <f>IF('入力'!G135="","",'入力'!G135)</f>
      </c>
      <c r="F16" s="113">
        <f>IF('入力'!J135="","",'入力'!H135&amp;"/"&amp;'入力'!I135&amp;"/"&amp;'入力'!J135)</f>
      </c>
      <c r="G16" s="111">
        <f>IF(F16="","",DATEDIF(F16,J34,"Y"))</f>
      </c>
      <c r="H16" s="111">
        <f>IF('入力'!K135="","",'入力'!K135)</f>
      </c>
      <c r="I16" s="111"/>
      <c r="J16" s="111">
        <f>IF('入力'!L135="","",'入力'!L135)</f>
      </c>
    </row>
    <row r="17" spans="1:10" ht="27" customHeight="1">
      <c r="A17" s="16" t="s">
        <v>12</v>
      </c>
      <c r="B17" s="123">
        <f>IF('入力'!D135="","",'入力'!C135&amp;" "&amp;'入力'!D135)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IF('入力'!F136="","",'入力'!E136&amp;" "&amp;'入力'!F136)</f>
      </c>
      <c r="C18" s="122"/>
      <c r="D18" s="122"/>
      <c r="E18" s="111">
        <f>IF('入力'!G136="","",'入力'!G136)</f>
      </c>
      <c r="F18" s="113">
        <f>IF('入力'!J136="","",'入力'!H136&amp;"/"&amp;'入力'!I136&amp;"/"&amp;'入力'!J136)</f>
      </c>
      <c r="G18" s="111">
        <f>IF(F18="","",DATEDIF(F18,J34,"Y"))</f>
      </c>
      <c r="H18" s="111">
        <f>IF('入力'!K136="","",'入力'!K136)</f>
      </c>
      <c r="I18" s="111"/>
      <c r="J18" s="111">
        <f>IF('入力'!L136="","",'入力'!L136)</f>
      </c>
    </row>
    <row r="19" spans="1:10" ht="27" customHeight="1">
      <c r="A19" s="16" t="s">
        <v>11</v>
      </c>
      <c r="B19" s="123">
        <f>IF('入力'!D136="","",'入力'!C136&amp;" "&amp;'入力'!D136)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IF('入力'!F137="","",'入力'!E137&amp;" "&amp;'入力'!F137)</f>
      </c>
      <c r="C20" s="122"/>
      <c r="D20" s="122"/>
      <c r="E20" s="111">
        <f>IF('入力'!G137="","",'入力'!G137)</f>
      </c>
      <c r="F20" s="113">
        <f>IF('入力'!J137="","",'入力'!H137&amp;"/"&amp;'入力'!I137&amp;"/"&amp;'入力'!J137)</f>
      </c>
      <c r="G20" s="111">
        <f>IF(F20="","",DATEDIF(F20,J34,"Y"))</f>
      </c>
      <c r="H20" s="111">
        <f>IF('入力'!K137="","",'入力'!K137)</f>
      </c>
      <c r="I20" s="111"/>
      <c r="J20" s="111">
        <f>IF('入力'!L137="","",'入力'!L137)</f>
      </c>
    </row>
    <row r="21" spans="1:10" ht="27" customHeight="1">
      <c r="A21" s="16" t="s">
        <v>13</v>
      </c>
      <c r="B21" s="123">
        <f>IF('入力'!D137="","",'入力'!C137&amp;" "&amp;'入力'!D137)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IF('入力'!F138="","",'入力'!E138&amp;" "&amp;'入力'!F138)</f>
      </c>
      <c r="C22" s="122"/>
      <c r="D22" s="122"/>
      <c r="E22" s="111">
        <f>IF('入力'!G138="","",'入力'!G138)</f>
      </c>
      <c r="F22" s="113">
        <f>IF('入力'!J138="","",'入力'!H138&amp;"/"&amp;'入力'!I138&amp;"/"&amp;'入力'!J138)</f>
      </c>
      <c r="G22" s="111">
        <f>IF(F22="","",DATEDIF(F22,J34,"Y"))</f>
      </c>
      <c r="H22" s="111">
        <f>IF('入力'!K138="","",'入力'!K138)</f>
      </c>
      <c r="I22" s="111"/>
      <c r="J22" s="111">
        <f>IF('入力'!L138="","",'入力'!L138)</f>
      </c>
    </row>
    <row r="23" spans="1:10" ht="27" customHeight="1">
      <c r="A23" s="16" t="s">
        <v>14</v>
      </c>
      <c r="B23" s="123">
        <f>IF('入力'!D138="","",'入力'!C138&amp;" "&amp;'入力'!D138)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IF('入力'!F139="","",'入力'!E139&amp;" "&amp;'入力'!F139)</f>
      </c>
      <c r="C24" s="122"/>
      <c r="D24" s="122"/>
      <c r="E24" s="111">
        <f>IF('入力'!G139="","",'入力'!G139)</f>
      </c>
      <c r="F24" s="113">
        <f>IF('入力'!J139="","",'入力'!H139&amp;"/"&amp;'入力'!I139&amp;"/"&amp;'入力'!J139)</f>
      </c>
      <c r="G24" s="111">
        <f>IF(F24="","",DATEDIF(F24,J34,"Y"))</f>
      </c>
      <c r="H24" s="111">
        <f>IF('入力'!K139="","",'入力'!K139)</f>
      </c>
      <c r="I24" s="111"/>
      <c r="J24" s="111">
        <f>IF('入力'!L139="","",'入力'!L139)</f>
      </c>
    </row>
    <row r="25" spans="1:10" ht="27" customHeight="1">
      <c r="A25" s="16" t="s">
        <v>15</v>
      </c>
      <c r="B25" s="123">
        <f>IF('入力'!D139="","",'入力'!C139&amp;" "&amp;'入力'!D139)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IF('入力'!F140="","",'入力'!E140&amp;" "&amp;'入力'!F140)</f>
      </c>
      <c r="C26" s="122"/>
      <c r="D26" s="122"/>
      <c r="E26" s="111">
        <f>IF('入力'!G140="","",'入力'!G140)</f>
      </c>
      <c r="F26" s="113">
        <f>IF('入力'!J140="","",'入力'!H140&amp;"/"&amp;'入力'!I140&amp;"/"&amp;'入力'!J140)</f>
      </c>
      <c r="G26" s="111">
        <f>IF(F26="","",DATEDIF(F26,J34,"Y"))</f>
      </c>
      <c r="H26" s="111">
        <f>IF('入力'!K140="","",'入力'!K140)</f>
      </c>
      <c r="I26" s="111"/>
      <c r="J26" s="111">
        <f>IF('入力'!L140="","",'入力'!L140)</f>
      </c>
    </row>
    <row r="27" spans="1:10" ht="27" customHeight="1">
      <c r="A27" s="16" t="s">
        <v>16</v>
      </c>
      <c r="B27" s="123">
        <f>IF('入力'!D140="","",'入力'!C140&amp;" "&amp;'入力'!D140)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IF('入力'!F141="","",'入力'!E141&amp;" "&amp;'入力'!F141)</f>
      </c>
      <c r="C28" s="122"/>
      <c r="D28" s="122"/>
      <c r="E28" s="111">
        <f>IF('入力'!G141="","",'入力'!G141)</f>
      </c>
      <c r="F28" s="113">
        <f>IF('入力'!J141="","",'入力'!H141&amp;"/"&amp;'入力'!I141&amp;"/"&amp;'入力'!J141)</f>
      </c>
      <c r="G28" s="111">
        <f>IF(F28="","",DATEDIF(F28,J34,"Y"))</f>
      </c>
      <c r="H28" s="111">
        <f>IF('入力'!K141="","",'入力'!K141)</f>
      </c>
      <c r="I28" s="111"/>
      <c r="J28" s="111">
        <f>IF('入力'!L141="","",'入力'!L141)</f>
      </c>
    </row>
    <row r="29" spans="1:10" ht="27" customHeight="1">
      <c r="A29" s="16" t="s">
        <v>17</v>
      </c>
      <c r="B29" s="123">
        <f>IF('入力'!D141="","",'入力'!C141&amp;" "&amp;'入力'!D141)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IF('入力'!F142="","",'入力'!E142&amp;" "&amp;'入力'!F142)</f>
      </c>
      <c r="C30" s="122"/>
      <c r="D30" s="122"/>
      <c r="E30" s="111">
        <f>IF('入力'!G142="","",'入力'!G142)</f>
      </c>
      <c r="F30" s="113">
        <f>IF('入力'!J142="","",'入力'!H142&amp;"/"&amp;'入力'!I142&amp;"/"&amp;'入力'!J142)</f>
      </c>
      <c r="G30" s="111">
        <f>IF(F30="","",DATEDIF(F30,J34,"Y"))</f>
      </c>
      <c r="H30" s="111">
        <f>IF('入力'!K142="","",'入力'!K142)</f>
      </c>
      <c r="I30" s="111"/>
      <c r="J30" s="111">
        <f>IF('入力'!L142="","",'入力'!L142)</f>
      </c>
    </row>
    <row r="31" spans="1:10" ht="27" customHeight="1">
      <c r="A31" s="16" t="str">
        <f>'入力'!B142</f>
        <v>選手８</v>
      </c>
      <c r="B31" s="123">
        <f>IF('入力'!D142="","",'入力'!C142&amp;" "&amp;'入力'!D142)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IF('入力'!F143="","",'入力'!E143&amp;" "&amp;'入力'!F143)</f>
      </c>
      <c r="C32" s="122"/>
      <c r="D32" s="122"/>
      <c r="E32" s="111">
        <f>IF('入力'!G143="","",'入力'!G143)</f>
      </c>
      <c r="F32" s="113">
        <f>IF('入力'!J143="","",'入力'!H143&amp;"/"&amp;'入力'!I143&amp;"/"&amp;'入力'!J143)</f>
      </c>
      <c r="G32" s="111">
        <f>IF(F32="","",DATEDIF(F32,J34,"Y"))</f>
      </c>
      <c r="H32" s="111">
        <f>IF('入力'!K143="","",'入力'!K143)</f>
      </c>
      <c r="I32" s="111"/>
      <c r="J32" s="111">
        <f>IF('入力'!L143="","",'入力'!L143)</f>
      </c>
    </row>
    <row r="33" spans="1:10" ht="27" customHeight="1">
      <c r="A33" s="20" t="str">
        <f>'入力'!B143</f>
        <v>選手９</v>
      </c>
      <c r="B33" s="131">
        <f>IF('入力'!D143="","",'入力'!C143&amp;" "&amp;'入力'!D143)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A2:J3"/>
    <mergeCell ref="D42:H42"/>
    <mergeCell ref="A1:J1"/>
    <mergeCell ref="B5:J5"/>
    <mergeCell ref="B8:E8"/>
    <mergeCell ref="G8:J8"/>
    <mergeCell ref="B9:J9"/>
    <mergeCell ref="B11:D11"/>
    <mergeCell ref="H11:I11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A12:A13"/>
    <mergeCell ref="B12:D12"/>
    <mergeCell ref="E12:E13"/>
    <mergeCell ref="F12:F13"/>
    <mergeCell ref="G12:G13"/>
    <mergeCell ref="H12:I13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22:D22"/>
    <mergeCell ref="E22:E23"/>
    <mergeCell ref="F22:F23"/>
    <mergeCell ref="G22:G23"/>
    <mergeCell ref="H22:I23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6:D26"/>
    <mergeCell ref="E26:E27"/>
    <mergeCell ref="F26:F27"/>
    <mergeCell ref="G26:G27"/>
    <mergeCell ref="H26:I27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1.625" style="0" customWidth="1"/>
    <col min="2" max="4" width="8.75390625" style="0" customWidth="1"/>
    <col min="5" max="5" width="6.25390625" style="0" customWidth="1"/>
    <col min="6" max="6" width="11.25390625" style="0" customWidth="1"/>
    <col min="7" max="10" width="8.75390625" style="0" customWidth="1"/>
    <col min="11" max="11" width="1.4921875" style="0" customWidth="1"/>
    <col min="12" max="12" width="1.4921875" style="0" hidden="1" customWidth="1"/>
    <col min="13" max="14" width="8.75390625" style="0" hidden="1" customWidth="1"/>
    <col min="15" max="16384" width="9.00390625" style="0" hidden="1" customWidth="1"/>
  </cols>
  <sheetData>
    <row r="1" spans="1:10" ht="15.75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" customHeight="1">
      <c r="A2" s="132" t="str">
        <f>IF(B5="","印刷不要","")</f>
        <v>印刷不要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ht="7.5" customHeight="1"/>
    <row r="5" spans="1:10" ht="22.5" customHeight="1">
      <c r="A5" s="32" t="str">
        <f>'入力'!B5</f>
        <v>クラブ名</v>
      </c>
      <c r="B5" s="128">
        <f>IF('入力'!D148="","",'入力'!D148)</f>
      </c>
      <c r="C5" s="129"/>
      <c r="D5" s="129"/>
      <c r="E5" s="129"/>
      <c r="F5" s="129"/>
      <c r="G5" s="129"/>
      <c r="H5" s="129"/>
      <c r="I5" s="129"/>
      <c r="J5" s="130"/>
    </row>
    <row r="6" spans="1:10" ht="22.5" customHeight="1">
      <c r="A6" s="32" t="s">
        <v>1</v>
      </c>
      <c r="B6" s="133">
        <f>IF('入力'!D149="","",'入力'!D149)</f>
      </c>
      <c r="C6" s="134"/>
      <c r="D6" s="134"/>
      <c r="E6" s="134"/>
      <c r="F6" s="134"/>
      <c r="G6" s="134"/>
      <c r="H6" s="134"/>
      <c r="I6" s="134"/>
      <c r="J6" s="135"/>
    </row>
    <row r="7" spans="1:10" ht="22.5" customHeight="1">
      <c r="A7" s="32" t="s">
        <v>130</v>
      </c>
      <c r="B7" s="102">
        <f>IF('入力'!D150="","",'入力'!D150)</f>
      </c>
      <c r="C7" s="103"/>
      <c r="D7" s="103"/>
      <c r="E7" s="104"/>
      <c r="F7" s="38" t="s">
        <v>131</v>
      </c>
      <c r="G7" s="108" t="str">
        <f>IF('入力'!D151="","",'入力'!D151)</f>
        <v>※省略可</v>
      </c>
      <c r="H7" s="109"/>
      <c r="I7" s="109"/>
      <c r="J7" s="110"/>
    </row>
    <row r="8" spans="1:10" ht="22.5" customHeight="1">
      <c r="A8" s="32" t="s">
        <v>77</v>
      </c>
      <c r="B8" s="118">
        <f>IF('入力'!D148="","",'入力'!D10)</f>
      </c>
      <c r="C8" s="119"/>
      <c r="D8" s="119"/>
      <c r="E8" s="120"/>
      <c r="F8" s="32" t="s">
        <v>76</v>
      </c>
      <c r="G8" s="118">
        <f>IF('入力'!D148="","",'入力'!D13)</f>
      </c>
      <c r="H8" s="119"/>
      <c r="I8" s="119"/>
      <c r="J8" s="120"/>
    </row>
    <row r="9" spans="1:10" ht="22.5" customHeight="1">
      <c r="A9" s="32" t="s">
        <v>75</v>
      </c>
      <c r="B9" s="108">
        <f>IF('入力'!D148="","","　〒"&amp;'入力'!D11&amp;"　　"&amp;'入力'!D12)</f>
      </c>
      <c r="C9" s="109"/>
      <c r="D9" s="109"/>
      <c r="E9" s="109"/>
      <c r="F9" s="109"/>
      <c r="G9" s="109"/>
      <c r="H9" s="109"/>
      <c r="I9" s="109"/>
      <c r="J9" s="110"/>
    </row>
    <row r="10" ht="22.5" customHeight="1">
      <c r="A10" s="2" t="s">
        <v>79</v>
      </c>
    </row>
    <row r="11" spans="1:13" ht="22.5" customHeight="1">
      <c r="A11" s="6"/>
      <c r="B11" s="115" t="s">
        <v>124</v>
      </c>
      <c r="C11" s="115"/>
      <c r="D11" s="115"/>
      <c r="E11" s="8" t="s">
        <v>4</v>
      </c>
      <c r="F11" s="8" t="s">
        <v>2</v>
      </c>
      <c r="G11" s="8" t="s">
        <v>3</v>
      </c>
      <c r="H11" s="115" t="s">
        <v>83</v>
      </c>
      <c r="I11" s="115"/>
      <c r="J11" s="9" t="str">
        <f>'印刷①'!J11</f>
        <v>公認審判員
資格の有無</v>
      </c>
      <c r="M11" s="12"/>
    </row>
    <row r="12" spans="1:10" ht="13.5" customHeight="1">
      <c r="A12" s="121" t="s">
        <v>123</v>
      </c>
      <c r="B12" s="124">
        <f>IF('入力'!F156="","",'入力'!E156&amp;" "&amp;'入力'!F156)</f>
      </c>
      <c r="C12" s="124"/>
      <c r="D12" s="124"/>
      <c r="E12" s="116">
        <f>IF('入力'!G156="","",'入力'!G156)</f>
      </c>
      <c r="F12" s="121">
        <f>IF('入力'!J156="","",'入力'!H156&amp;"/"&amp;'入力'!I156&amp;"/"&amp;'入力'!J156)</f>
      </c>
      <c r="G12" s="116">
        <f>IF(F12="","",DATEDIF(F12,J34,"Y"))</f>
      </c>
      <c r="H12" s="116">
        <f>IF('入力'!K156="","",'入力'!K156)</f>
      </c>
      <c r="I12" s="116"/>
      <c r="J12" s="116">
        <f>IF('入力'!L156="","",'入力'!L156)</f>
      </c>
    </row>
    <row r="13" spans="1:13" ht="27" customHeight="1">
      <c r="A13" s="113"/>
      <c r="B13" s="123">
        <f>IF('入力'!D156="","",'入力'!C156&amp;" "&amp;'入力'!D156)</f>
      </c>
      <c r="C13" s="123"/>
      <c r="D13" s="123"/>
      <c r="E13" s="111"/>
      <c r="F13" s="113"/>
      <c r="G13" s="111"/>
      <c r="H13" s="111"/>
      <c r="I13" s="111"/>
      <c r="J13" s="111"/>
      <c r="M13" s="12"/>
    </row>
    <row r="14" spans="1:10" ht="13.5" customHeight="1">
      <c r="A14" s="113" t="s">
        <v>20</v>
      </c>
      <c r="B14" s="122">
        <f>IF('入力'!F157="","",'入力'!E157&amp;" "&amp;'入力'!F157)</f>
      </c>
      <c r="C14" s="122"/>
      <c r="D14" s="122"/>
      <c r="E14" s="111">
        <f>IF('入力'!G157="","",'入力'!G157)</f>
      </c>
      <c r="F14" s="113">
        <f>IF('入力'!J157="","",'入力'!H157&amp;"/"&amp;'入力'!I157&amp;"/"&amp;'入力'!J157)</f>
      </c>
      <c r="G14" s="111">
        <f>IF(F14="","",DATEDIF(F14,J34,"Y"))</f>
      </c>
      <c r="H14" s="111">
        <f>IF('入力'!K157="","",'入力'!K157)</f>
      </c>
      <c r="I14" s="111"/>
      <c r="J14" s="111">
        <f>IF('入力'!L157="","",'入力'!L157)</f>
      </c>
    </row>
    <row r="15" spans="1:10" ht="27" customHeight="1">
      <c r="A15" s="113"/>
      <c r="B15" s="123">
        <f>IF('入力'!D157="","",'入力'!C157&amp;" "&amp;'入力'!D157)</f>
      </c>
      <c r="C15" s="123"/>
      <c r="D15" s="123"/>
      <c r="E15" s="111"/>
      <c r="F15" s="113"/>
      <c r="G15" s="111"/>
      <c r="H15" s="111"/>
      <c r="I15" s="111"/>
      <c r="J15" s="111"/>
    </row>
    <row r="16" spans="1:10" ht="13.5" customHeight="1">
      <c r="A16" s="19"/>
      <c r="B16" s="122">
        <f>IF('入力'!F158="","",'入力'!E158&amp;" "&amp;'入力'!F158)</f>
      </c>
      <c r="C16" s="122"/>
      <c r="D16" s="122"/>
      <c r="E16" s="111">
        <f>IF('入力'!G158="","",'入力'!G158)</f>
      </c>
      <c r="F16" s="113">
        <f>IF('入力'!J158="","",'入力'!H158&amp;"/"&amp;'入力'!I158&amp;"/"&amp;'入力'!J158)</f>
      </c>
      <c r="G16" s="111">
        <f>IF(F16="","",DATEDIF(F16,J34,"Y"))</f>
      </c>
      <c r="H16" s="111">
        <f>IF('入力'!K158="","",'入力'!K158)</f>
      </c>
      <c r="I16" s="111"/>
      <c r="J16" s="111">
        <f>IF('入力'!L158="","",'入力'!L158)</f>
      </c>
    </row>
    <row r="17" spans="1:10" ht="27" customHeight="1">
      <c r="A17" s="16" t="s">
        <v>12</v>
      </c>
      <c r="B17" s="123">
        <f>IF('入力'!D158="","",'入力'!C158&amp;" "&amp;'入力'!D158)</f>
      </c>
      <c r="C17" s="123"/>
      <c r="D17" s="123"/>
      <c r="E17" s="111"/>
      <c r="F17" s="113"/>
      <c r="G17" s="111"/>
      <c r="H17" s="111"/>
      <c r="I17" s="111"/>
      <c r="J17" s="111"/>
    </row>
    <row r="18" spans="1:10" ht="13.5" customHeight="1">
      <c r="A18" s="19"/>
      <c r="B18" s="122">
        <f>IF('入力'!F159="","",'入力'!E159&amp;" "&amp;'入力'!F159)</f>
      </c>
      <c r="C18" s="122"/>
      <c r="D18" s="122"/>
      <c r="E18" s="111">
        <f>IF('入力'!G159="","",'入力'!G159)</f>
      </c>
      <c r="F18" s="113">
        <f>IF('入力'!J159="","",'入力'!H159&amp;"/"&amp;'入力'!I159&amp;"/"&amp;'入力'!J159)</f>
      </c>
      <c r="G18" s="111">
        <f>IF(F18="","",DATEDIF(F18,J34,"Y"))</f>
      </c>
      <c r="H18" s="111">
        <f>IF('入力'!K159="","",'入力'!K159)</f>
      </c>
      <c r="I18" s="111"/>
      <c r="J18" s="111">
        <f>IF('入力'!L159="","",'入力'!L159)</f>
      </c>
    </row>
    <row r="19" spans="1:10" ht="27" customHeight="1">
      <c r="A19" s="16" t="s">
        <v>11</v>
      </c>
      <c r="B19" s="123">
        <f>IF('入力'!D159="","",'入力'!C159&amp;" "&amp;'入力'!D159)</f>
      </c>
      <c r="C19" s="123"/>
      <c r="D19" s="123"/>
      <c r="E19" s="111"/>
      <c r="F19" s="113"/>
      <c r="G19" s="111"/>
      <c r="H19" s="111"/>
      <c r="I19" s="111"/>
      <c r="J19" s="111"/>
    </row>
    <row r="20" spans="1:10" ht="13.5" customHeight="1">
      <c r="A20" s="19"/>
      <c r="B20" s="122">
        <f>IF('入力'!F160="","",'入力'!E160&amp;" "&amp;'入力'!F160)</f>
      </c>
      <c r="C20" s="122"/>
      <c r="D20" s="122"/>
      <c r="E20" s="111">
        <f>IF('入力'!G160="","",'入力'!G160)</f>
      </c>
      <c r="F20" s="113">
        <f>IF('入力'!J160="","",'入力'!H160&amp;"/"&amp;'入力'!I160&amp;"/"&amp;'入力'!J160)</f>
      </c>
      <c r="G20" s="111">
        <f>IF(F20="","",DATEDIF(F20,J34,"Y"))</f>
      </c>
      <c r="H20" s="111">
        <f>IF('入力'!K160="","",'入力'!K160)</f>
      </c>
      <c r="I20" s="111"/>
      <c r="J20" s="111">
        <f>IF('入力'!L160="","",'入力'!L160)</f>
      </c>
    </row>
    <row r="21" spans="1:10" ht="27" customHeight="1">
      <c r="A21" s="16" t="s">
        <v>13</v>
      </c>
      <c r="B21" s="123">
        <f>IF('入力'!D160="","",'入力'!C160&amp;" "&amp;'入力'!D160)</f>
      </c>
      <c r="C21" s="123"/>
      <c r="D21" s="123"/>
      <c r="E21" s="111"/>
      <c r="F21" s="113"/>
      <c r="G21" s="111"/>
      <c r="H21" s="111"/>
      <c r="I21" s="111"/>
      <c r="J21" s="111"/>
    </row>
    <row r="22" spans="1:10" ht="13.5" customHeight="1">
      <c r="A22" s="19"/>
      <c r="B22" s="122">
        <f>IF('入力'!F161="","",'入力'!E161&amp;" "&amp;'入力'!F161)</f>
      </c>
      <c r="C22" s="122"/>
      <c r="D22" s="122"/>
      <c r="E22" s="111">
        <f>IF('入力'!G161="","",'入力'!G161)</f>
      </c>
      <c r="F22" s="113">
        <f>IF('入力'!J161="","",'入力'!H161&amp;"/"&amp;'入力'!I161&amp;"/"&amp;'入力'!J161)</f>
      </c>
      <c r="G22" s="111">
        <f>IF(F22="","",DATEDIF(F22,J34,"Y"))</f>
      </c>
      <c r="H22" s="111">
        <f>IF('入力'!K161="","",'入力'!K161)</f>
      </c>
      <c r="I22" s="111"/>
      <c r="J22" s="111">
        <f>IF('入力'!L161="","",'入力'!L161)</f>
      </c>
    </row>
    <row r="23" spans="1:10" ht="27" customHeight="1">
      <c r="A23" s="16" t="s">
        <v>14</v>
      </c>
      <c r="B23" s="123">
        <f>IF('入力'!D161="","",'入力'!C161&amp;" "&amp;'入力'!D161)</f>
      </c>
      <c r="C23" s="123"/>
      <c r="D23" s="123"/>
      <c r="E23" s="111"/>
      <c r="F23" s="113"/>
      <c r="G23" s="111"/>
      <c r="H23" s="111"/>
      <c r="I23" s="111"/>
      <c r="J23" s="111"/>
    </row>
    <row r="24" spans="1:10" ht="13.5" customHeight="1">
      <c r="A24" s="19"/>
      <c r="B24" s="122">
        <f>IF('入力'!F162="","",'入力'!E162&amp;" "&amp;'入力'!F162)</f>
      </c>
      <c r="C24" s="122"/>
      <c r="D24" s="122"/>
      <c r="E24" s="111">
        <f>IF('入力'!G162="","",'入力'!G162)</f>
      </c>
      <c r="F24" s="113">
        <f>IF('入力'!J162="","",'入力'!H162&amp;"/"&amp;'入力'!I162&amp;"/"&amp;'入力'!J162)</f>
      </c>
      <c r="G24" s="111">
        <f>IF(F24="","",DATEDIF(F24,J34,"Y"))</f>
      </c>
      <c r="H24" s="111">
        <f>IF('入力'!K162="","",'入力'!K162)</f>
      </c>
      <c r="I24" s="111"/>
      <c r="J24" s="111">
        <f>IF('入力'!L162="","",'入力'!L162)</f>
      </c>
    </row>
    <row r="25" spans="1:10" ht="27" customHeight="1">
      <c r="A25" s="16" t="s">
        <v>15</v>
      </c>
      <c r="B25" s="123">
        <f>IF('入力'!D162="","",'入力'!C162&amp;" "&amp;'入力'!D162)</f>
      </c>
      <c r="C25" s="123"/>
      <c r="D25" s="123"/>
      <c r="E25" s="111"/>
      <c r="F25" s="113"/>
      <c r="G25" s="111"/>
      <c r="H25" s="111"/>
      <c r="I25" s="111"/>
      <c r="J25" s="111"/>
    </row>
    <row r="26" spans="1:10" ht="13.5" customHeight="1">
      <c r="A26" s="19"/>
      <c r="B26" s="122">
        <f>IF('入力'!F163="","",'入力'!E163&amp;" "&amp;'入力'!F163)</f>
      </c>
      <c r="C26" s="122"/>
      <c r="D26" s="122"/>
      <c r="E26" s="111">
        <f>IF('入力'!G163="","",'入力'!G163)</f>
      </c>
      <c r="F26" s="113">
        <f>IF('入力'!J163="","",'入力'!H163&amp;"/"&amp;'入力'!I163&amp;"/"&amp;'入力'!J163)</f>
      </c>
      <c r="G26" s="111">
        <f>IF(F26="","",DATEDIF(F26,J34,"Y"))</f>
      </c>
      <c r="H26" s="111">
        <f>IF('入力'!K163="","",'入力'!K163)</f>
      </c>
      <c r="I26" s="111"/>
      <c r="J26" s="111">
        <f>IF('入力'!L163="","",'入力'!L163)</f>
      </c>
    </row>
    <row r="27" spans="1:10" ht="27" customHeight="1">
      <c r="A27" s="16" t="s">
        <v>16</v>
      </c>
      <c r="B27" s="123">
        <f>IF('入力'!D163="","",'入力'!C163&amp;" "&amp;'入力'!D163)</f>
      </c>
      <c r="C27" s="123"/>
      <c r="D27" s="123"/>
      <c r="E27" s="111"/>
      <c r="F27" s="113"/>
      <c r="G27" s="111"/>
      <c r="H27" s="111"/>
      <c r="I27" s="111"/>
      <c r="J27" s="111"/>
    </row>
    <row r="28" spans="1:10" ht="13.5" customHeight="1">
      <c r="A28" s="19"/>
      <c r="B28" s="122">
        <f>IF('入力'!F164="","",'入力'!E164&amp;" "&amp;'入力'!F164)</f>
      </c>
      <c r="C28" s="122"/>
      <c r="D28" s="122"/>
      <c r="E28" s="111">
        <f>IF('入力'!G164="","",'入力'!G164)</f>
      </c>
      <c r="F28" s="113">
        <f>IF('入力'!J164="","",'入力'!H164&amp;"/"&amp;'入力'!I164&amp;"/"&amp;'入力'!J164)</f>
      </c>
      <c r="G28" s="111">
        <f>IF(F28="","",DATEDIF(F28,J34,"Y"))</f>
      </c>
      <c r="H28" s="111">
        <f>IF('入力'!K164="","",'入力'!K164)</f>
      </c>
      <c r="I28" s="111"/>
      <c r="J28" s="111">
        <f>IF('入力'!L164="","",'入力'!L164)</f>
      </c>
    </row>
    <row r="29" spans="1:10" ht="27" customHeight="1">
      <c r="A29" s="16" t="s">
        <v>17</v>
      </c>
      <c r="B29" s="123">
        <f>IF('入力'!D164="","",'入力'!C164&amp;" "&amp;'入力'!D164)</f>
      </c>
      <c r="C29" s="123"/>
      <c r="D29" s="123"/>
      <c r="E29" s="111"/>
      <c r="F29" s="113"/>
      <c r="G29" s="111"/>
      <c r="H29" s="111"/>
      <c r="I29" s="111"/>
      <c r="J29" s="111"/>
    </row>
    <row r="30" spans="1:10" ht="13.5" customHeight="1">
      <c r="A30" s="19"/>
      <c r="B30" s="122">
        <f>IF('入力'!F165="","",'入力'!E165&amp;" "&amp;'入力'!F165)</f>
      </c>
      <c r="C30" s="122"/>
      <c r="D30" s="122"/>
      <c r="E30" s="111">
        <f>IF('入力'!G165="","",'入力'!G165)</f>
      </c>
      <c r="F30" s="113">
        <f>IF('入力'!J165="","",'入力'!H165&amp;"/"&amp;'入力'!I165&amp;"/"&amp;'入力'!J165)</f>
      </c>
      <c r="G30" s="111">
        <f>IF(F30="","",DATEDIF(F30,J34,"Y"))</f>
      </c>
      <c r="H30" s="111">
        <f>IF('入力'!K165="","",'入力'!K165)</f>
      </c>
      <c r="I30" s="111"/>
      <c r="J30" s="111">
        <f>IF('入力'!L165="","",'入力'!L165)</f>
      </c>
    </row>
    <row r="31" spans="1:10" ht="27" customHeight="1">
      <c r="A31" s="16" t="str">
        <f>'入力'!B165</f>
        <v>選手８</v>
      </c>
      <c r="B31" s="123">
        <f>IF('入力'!D165="","",'入力'!C165&amp;" "&amp;'入力'!D165)</f>
      </c>
      <c r="C31" s="123"/>
      <c r="D31" s="123"/>
      <c r="E31" s="111"/>
      <c r="F31" s="113"/>
      <c r="G31" s="111"/>
      <c r="H31" s="111"/>
      <c r="I31" s="111"/>
      <c r="J31" s="111"/>
    </row>
    <row r="32" spans="1:10" ht="13.5" customHeight="1">
      <c r="A32" s="19"/>
      <c r="B32" s="122">
        <f>IF('入力'!F166="","",'入力'!E166&amp;" "&amp;'入力'!F166)</f>
      </c>
      <c r="C32" s="122"/>
      <c r="D32" s="122"/>
      <c r="E32" s="111">
        <f>IF('入力'!G166="","",'入力'!G166)</f>
      </c>
      <c r="F32" s="113">
        <f>IF('入力'!J166="","",'入力'!H166&amp;"/"&amp;'入力'!I166&amp;"/"&amp;'入力'!J166)</f>
      </c>
      <c r="G32" s="111">
        <f>IF(F32="","",DATEDIF(F32,J34,"Y"))</f>
      </c>
      <c r="H32" s="111">
        <f>IF('入力'!K166="","",'入力'!K166)</f>
      </c>
      <c r="I32" s="111"/>
      <c r="J32" s="111">
        <f>IF('入力'!L166="","",'入力'!L166)</f>
      </c>
    </row>
    <row r="33" spans="1:10" ht="27" customHeight="1">
      <c r="A33" s="20" t="str">
        <f>'入力'!B166</f>
        <v>選手９</v>
      </c>
      <c r="B33" s="131">
        <f>IF('入力'!D166="","",'入力'!C166&amp;" "&amp;'入力'!D166)</f>
      </c>
      <c r="C33" s="131"/>
      <c r="D33" s="131"/>
      <c r="E33" s="112"/>
      <c r="F33" s="114"/>
      <c r="G33" s="112"/>
      <c r="H33" s="112"/>
      <c r="I33" s="112"/>
      <c r="J33" s="112"/>
    </row>
    <row r="34" spans="8:10" ht="12.75">
      <c r="H34" s="126" t="s">
        <v>87</v>
      </c>
      <c r="I34" s="126"/>
      <c r="J34" s="12">
        <v>41730</v>
      </c>
    </row>
    <row r="35" ht="12.75" hidden="1"/>
    <row r="36" ht="12.75" hidden="1">
      <c r="A36" t="s">
        <v>121</v>
      </c>
    </row>
    <row r="37" ht="12.75" hidden="1"/>
    <row r="38" ht="12.75" hidden="1">
      <c r="A38">
        <f>IF(I3="","","平成"&amp;'入力'!E4&amp;"年"&amp;'入力'!G4&amp;"月"&amp;'入力'!K4&amp;"日")</f>
      </c>
    </row>
    <row r="39" ht="11.25" customHeight="1" hidden="1"/>
    <row r="40" spans="3:8" ht="18" customHeight="1" hidden="1">
      <c r="C40" s="11" t="s">
        <v>85</v>
      </c>
      <c r="D40" s="127">
        <f>IF(I3="","",I3&amp;'入力'!X3)</f>
      </c>
      <c r="E40" s="127"/>
      <c r="F40" s="127"/>
      <c r="G40" s="127"/>
      <c r="H40" s="127"/>
    </row>
    <row r="41" ht="12.75" hidden="1"/>
    <row r="42" spans="3:9" ht="18" customHeight="1" hidden="1">
      <c r="C42" s="11" t="s">
        <v>86</v>
      </c>
      <c r="D42" s="125"/>
      <c r="E42" s="125"/>
      <c r="F42" s="125"/>
      <c r="G42" s="125"/>
      <c r="H42" s="125"/>
      <c r="I42" t="s">
        <v>122</v>
      </c>
    </row>
    <row r="43" ht="12.75" hidden="1"/>
    <row r="44" ht="12.75" customHeight="1" hidden="1"/>
  </sheetData>
  <sheetProtection password="DF67" sheet="1" objects="1" scenarios="1" selectLockedCells="1" selectUnlockedCells="1"/>
  <mergeCells count="93">
    <mergeCell ref="A2:J3"/>
    <mergeCell ref="D42:H42"/>
    <mergeCell ref="A1:J1"/>
    <mergeCell ref="B5:J5"/>
    <mergeCell ref="B8:E8"/>
    <mergeCell ref="G8:J8"/>
    <mergeCell ref="B9:J9"/>
    <mergeCell ref="B11:D11"/>
    <mergeCell ref="H11:I11"/>
    <mergeCell ref="J12:J13"/>
    <mergeCell ref="B13:D13"/>
    <mergeCell ref="A14:A15"/>
    <mergeCell ref="B14:D14"/>
    <mergeCell ref="E14:E15"/>
    <mergeCell ref="F14:F15"/>
    <mergeCell ref="G14:G15"/>
    <mergeCell ref="H14:I15"/>
    <mergeCell ref="J14:J15"/>
    <mergeCell ref="B15:D15"/>
    <mergeCell ref="A12:A13"/>
    <mergeCell ref="B12:D12"/>
    <mergeCell ref="E12:E13"/>
    <mergeCell ref="F12:F13"/>
    <mergeCell ref="G12:G13"/>
    <mergeCell ref="H12:I13"/>
    <mergeCell ref="J18:J19"/>
    <mergeCell ref="B19:D19"/>
    <mergeCell ref="B16:D16"/>
    <mergeCell ref="E16:E17"/>
    <mergeCell ref="F16:F17"/>
    <mergeCell ref="G16:G17"/>
    <mergeCell ref="H16:I17"/>
    <mergeCell ref="J16:J17"/>
    <mergeCell ref="B17:D17"/>
    <mergeCell ref="B18:D18"/>
    <mergeCell ref="E18:E19"/>
    <mergeCell ref="F18:F19"/>
    <mergeCell ref="G18:G19"/>
    <mergeCell ref="H18:I19"/>
    <mergeCell ref="J22:J23"/>
    <mergeCell ref="B23:D23"/>
    <mergeCell ref="B20:D20"/>
    <mergeCell ref="E20:E21"/>
    <mergeCell ref="F20:F21"/>
    <mergeCell ref="G20:G21"/>
    <mergeCell ref="H20:I21"/>
    <mergeCell ref="J20:J21"/>
    <mergeCell ref="B21:D21"/>
    <mergeCell ref="B22:D22"/>
    <mergeCell ref="E22:E23"/>
    <mergeCell ref="F22:F23"/>
    <mergeCell ref="G22:G23"/>
    <mergeCell ref="H22:I23"/>
    <mergeCell ref="J26:J27"/>
    <mergeCell ref="B27:D27"/>
    <mergeCell ref="B24:D24"/>
    <mergeCell ref="E24:E25"/>
    <mergeCell ref="F24:F25"/>
    <mergeCell ref="G24:G25"/>
    <mergeCell ref="H24:I25"/>
    <mergeCell ref="J24:J25"/>
    <mergeCell ref="B25:D25"/>
    <mergeCell ref="B26:D26"/>
    <mergeCell ref="E26:E27"/>
    <mergeCell ref="F26:F27"/>
    <mergeCell ref="G26:G27"/>
    <mergeCell ref="H26:I27"/>
    <mergeCell ref="H30:I31"/>
    <mergeCell ref="J30:J31"/>
    <mergeCell ref="B31:D31"/>
    <mergeCell ref="B28:D28"/>
    <mergeCell ref="E28:E29"/>
    <mergeCell ref="F28:F29"/>
    <mergeCell ref="G28:G29"/>
    <mergeCell ref="H28:I29"/>
    <mergeCell ref="J28:J29"/>
    <mergeCell ref="B29:D29"/>
    <mergeCell ref="B7:E7"/>
    <mergeCell ref="G7:J7"/>
    <mergeCell ref="B6:J6"/>
    <mergeCell ref="H34:I34"/>
    <mergeCell ref="D40:H40"/>
    <mergeCell ref="B32:D32"/>
    <mergeCell ref="E32:E33"/>
    <mergeCell ref="F32:F33"/>
    <mergeCell ref="G32:G33"/>
    <mergeCell ref="H32:I33"/>
    <mergeCell ref="J32:J33"/>
    <mergeCell ref="B33:D33"/>
    <mergeCell ref="B30:D30"/>
    <mergeCell ref="E30:E31"/>
    <mergeCell ref="F30:F31"/>
    <mergeCell ref="G30:G31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バドミントン運営ＰＧ　「ぱそでやあろ」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全国社会人クラブ対抗バドミントン申込書</dc:title>
  <dc:subject/>
  <dc:creator>吉岡　亨二</dc:creator>
  <cp:keywords/>
  <dc:description/>
  <cp:lastModifiedBy>norio</cp:lastModifiedBy>
  <cp:lastPrinted>2014-04-19T06:26:10Z</cp:lastPrinted>
  <dcterms:created xsi:type="dcterms:W3CDTF">2006-05-24T06:56:24Z</dcterms:created>
  <dcterms:modified xsi:type="dcterms:W3CDTF">2014-04-23T12:15:47Z</dcterms:modified>
  <cp:category/>
  <cp:version/>
  <cp:contentType/>
  <cp:contentStatus/>
</cp:coreProperties>
</file>