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20170714セキネ様データ復旧\★20130722セキネ様\■バドミントン\Ｒ４年度\Ｒ４年度　関東Ｔシャツ\★関東Ｔシャツ　案内データ\web掲載用\"/>
    </mc:Choice>
  </mc:AlternateContent>
  <xr:revisionPtr revIDLastSave="0" documentId="13_ncr:1_{65B8B139-A7A9-41A2-88ED-AC0111647FE0}" xr6:coauthVersionLast="47" xr6:coauthVersionMax="47" xr10:uidLastSave="{00000000-0000-0000-0000-000000000000}"/>
  <bookViews>
    <workbookView xWindow="-93" yWindow="-93" windowWidth="18426" windowHeight="11746" xr2:uid="{FCCBA19B-16F3-49AD-9C68-C7428B481C96}"/>
  </bookViews>
  <sheets>
    <sheet name="①基本データ" sheetId="7" r:id="rId1"/>
    <sheet name="②注文集計一覧表" sheetId="1" r:id="rId2"/>
    <sheet name="③ヨネックス（ＦＡＸ用）" sheetId="2" r:id="rId3"/>
    <sheet name="地区担当者用ヨネックスデータ" sheetId="8" r:id="rId4"/>
    <sheet name="④薫風（ＦＡＸ用）" sheetId="4" r:id="rId5"/>
    <sheet name="Sheet1" sheetId="9" r:id="rId6"/>
    <sheet name="Sheet2" sheetId="10" r:id="rId7"/>
  </sheets>
  <definedNames>
    <definedName name="_xlnm.Print_Area" localSheetId="2">'③ヨネックス（ＦＡＸ用）'!$A$1:$L$55</definedName>
    <definedName name="_xlnm.Print_Area" localSheetId="4">'④薫風（ＦＡＸ用）'!$A$1:$AA$37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8" l="1"/>
  <c r="C2" i="8"/>
  <c r="E6" i="7"/>
  <c r="D9" i="7"/>
  <c r="D8" i="7"/>
  <c r="F7" i="7"/>
  <c r="G1" i="2" l="1"/>
  <c r="J1" i="2" s="1"/>
  <c r="A18" i="4"/>
  <c r="A16" i="4"/>
  <c r="A17" i="2"/>
  <c r="A16" i="2"/>
  <c r="Q10" i="4"/>
  <c r="D10" i="4"/>
  <c r="H9" i="4"/>
  <c r="E8" i="4"/>
  <c r="D7" i="4"/>
  <c r="D6" i="4"/>
  <c r="H68" i="1"/>
  <c r="E16" i="2" s="1"/>
  <c r="D5" i="8" s="1"/>
  <c r="I68" i="1"/>
  <c r="G16" i="2" s="1"/>
  <c r="E5" i="8" s="1"/>
  <c r="J68" i="1"/>
  <c r="I16" i="2" s="1"/>
  <c r="F5" i="8" s="1"/>
  <c r="K68" i="1"/>
  <c r="C17" i="2" s="1"/>
  <c r="I5" i="8" s="1"/>
  <c r="L68" i="1"/>
  <c r="E17" i="2" s="1"/>
  <c r="J5" i="8" s="1"/>
  <c r="M68" i="1"/>
  <c r="G17" i="2" s="1"/>
  <c r="K5" i="8" s="1"/>
  <c r="N68" i="1"/>
  <c r="I17" i="2" s="1"/>
  <c r="L5" i="8" s="1"/>
  <c r="O68" i="1"/>
  <c r="D15" i="4" s="1"/>
  <c r="P68" i="1"/>
  <c r="H15" i="4" s="1"/>
  <c r="Q68" i="1"/>
  <c r="L15" i="4" s="1"/>
  <c r="R68" i="1"/>
  <c r="P15" i="4" s="1"/>
  <c r="S68" i="1"/>
  <c r="T15" i="4" s="1"/>
  <c r="T68" i="1"/>
  <c r="D17" i="4" s="1"/>
  <c r="U68" i="1"/>
  <c r="H17" i="4" s="1"/>
  <c r="V68" i="1"/>
  <c r="L17" i="4" s="1"/>
  <c r="W68" i="1"/>
  <c r="P17" i="4" s="1"/>
  <c r="X68" i="1"/>
  <c r="T17" i="4" s="1"/>
  <c r="G68" i="1"/>
  <c r="C16" i="2" s="1"/>
  <c r="C5" i="8" s="1"/>
  <c r="D59" i="1"/>
  <c r="D60" i="1"/>
  <c r="D61" i="1"/>
  <c r="D62" i="1"/>
  <c r="D63" i="1"/>
  <c r="D64" i="1"/>
  <c r="D65" i="1"/>
  <c r="D66" i="1"/>
  <c r="D58" i="1"/>
  <c r="D49" i="1"/>
  <c r="D50" i="1"/>
  <c r="D51" i="1"/>
  <c r="D52" i="1"/>
  <c r="D53" i="1"/>
  <c r="D54" i="1"/>
  <c r="D55" i="1"/>
  <c r="D56" i="1"/>
  <c r="D48" i="1"/>
  <c r="D39" i="1"/>
  <c r="D40" i="1"/>
  <c r="D41" i="1"/>
  <c r="D42" i="1"/>
  <c r="D43" i="1"/>
  <c r="D44" i="1"/>
  <c r="D45" i="1"/>
  <c r="D46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9" i="1"/>
  <c r="D10" i="1"/>
  <c r="D11" i="1"/>
  <c r="D12" i="1"/>
  <c r="D13" i="1"/>
  <c r="D14" i="1"/>
  <c r="D15" i="1"/>
  <c r="D16" i="1"/>
  <c r="D8" i="1"/>
  <c r="C18" i="1"/>
  <c r="C19" i="1" s="1"/>
  <c r="C20" i="1" s="1"/>
  <c r="C21" i="1" s="1"/>
  <c r="C22" i="1" s="1"/>
  <c r="C23" i="1" s="1"/>
  <c r="C24" i="1" s="1"/>
  <c r="C25" i="1" s="1"/>
  <c r="C26" i="1" s="1"/>
  <c r="B19" i="1"/>
  <c r="B20" i="1"/>
  <c r="B21" i="1"/>
  <c r="B22" i="1"/>
  <c r="B23" i="1"/>
  <c r="B24" i="1"/>
  <c r="B25" i="1"/>
  <c r="B26" i="1"/>
  <c r="B18" i="1"/>
  <c r="B9" i="1"/>
  <c r="B10" i="1"/>
  <c r="B11" i="1"/>
  <c r="B12" i="1"/>
  <c r="B13" i="1"/>
  <c r="B14" i="1"/>
  <c r="B15" i="1"/>
  <c r="B16" i="1"/>
  <c r="B8" i="1"/>
  <c r="B49" i="1"/>
  <c r="B50" i="1"/>
  <c r="B51" i="1"/>
  <c r="B52" i="1"/>
  <c r="B53" i="1"/>
  <c r="B54" i="1"/>
  <c r="B55" i="1"/>
  <c r="B56" i="1"/>
  <c r="B48" i="1"/>
  <c r="B39" i="1"/>
  <c r="B40" i="1"/>
  <c r="B41" i="1"/>
  <c r="B42" i="1"/>
  <c r="B43" i="1"/>
  <c r="B44" i="1"/>
  <c r="B45" i="1"/>
  <c r="B46" i="1"/>
  <c r="B38" i="1"/>
  <c r="C48" i="1"/>
  <c r="C49" i="1" s="1"/>
  <c r="C50" i="1" s="1"/>
  <c r="C51" i="1" s="1"/>
  <c r="C52" i="1" s="1"/>
  <c r="C53" i="1" s="1"/>
  <c r="C54" i="1" s="1"/>
  <c r="C55" i="1" s="1"/>
  <c r="C56" i="1" s="1"/>
  <c r="B59" i="1"/>
  <c r="B60" i="1"/>
  <c r="B61" i="1"/>
  <c r="B62" i="1"/>
  <c r="B63" i="1"/>
  <c r="B64" i="1"/>
  <c r="B65" i="1"/>
  <c r="B66" i="1"/>
  <c r="B58" i="1"/>
  <c r="C58" i="1"/>
  <c r="C59" i="1" s="1"/>
  <c r="C60" i="1" s="1"/>
  <c r="C61" i="1" s="1"/>
  <c r="C62" i="1" s="1"/>
  <c r="C63" i="1" s="1"/>
  <c r="C64" i="1" s="1"/>
  <c r="C65" i="1" s="1"/>
  <c r="C66" i="1" s="1"/>
  <c r="C38" i="1"/>
  <c r="C39" i="1" s="1"/>
  <c r="C40" i="1" s="1"/>
  <c r="C41" i="1" s="1"/>
  <c r="C42" i="1" s="1"/>
  <c r="C43" i="1" s="1"/>
  <c r="C44" i="1" s="1"/>
  <c r="C45" i="1" s="1"/>
  <c r="C46" i="1" s="1"/>
  <c r="C28" i="1"/>
  <c r="C29" i="1" s="1"/>
  <c r="C8" i="1"/>
  <c r="C9" i="1" s="1"/>
  <c r="C10" i="1" s="1"/>
  <c r="C11" i="1" s="1"/>
  <c r="C12" i="1" s="1"/>
  <c r="C13" i="1" s="1"/>
  <c r="C14" i="1" s="1"/>
  <c r="C15" i="1" s="1"/>
  <c r="C16" i="1" s="1"/>
  <c r="A7" i="1"/>
  <c r="A8" i="1" s="1"/>
  <c r="A9" i="1" s="1"/>
  <c r="A10" i="1" s="1"/>
  <c r="A11" i="1" s="1"/>
  <c r="A12" i="1" s="1"/>
  <c r="I11" i="2"/>
  <c r="C11" i="2"/>
  <c r="E9" i="2"/>
  <c r="D8" i="2"/>
  <c r="C7" i="2"/>
  <c r="B5" i="8" s="1"/>
  <c r="V2" i="1"/>
  <c r="O2" i="1"/>
  <c r="S1" i="1"/>
  <c r="J7" i="2"/>
  <c r="A2" i="2" l="1"/>
  <c r="H2" i="2"/>
  <c r="M5" i="8"/>
  <c r="N5" i="8" s="1"/>
  <c r="G5" i="8"/>
  <c r="H5" i="8" s="1"/>
  <c r="K16" i="2"/>
  <c r="K17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69" i="1"/>
  <c r="G70" i="1" s="1"/>
  <c r="K69" i="1"/>
  <c r="X17" i="4"/>
  <c r="O69" i="1"/>
  <c r="T69" i="1"/>
  <c r="T70" i="1" s="1"/>
  <c r="X15" i="4"/>
  <c r="P5" i="8" l="1"/>
  <c r="O5" i="8"/>
  <c r="G71" i="1"/>
  <c r="K70" i="1"/>
  <c r="G72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18" i="2"/>
  <c r="I18" i="2" s="1"/>
  <c r="X19" i="4"/>
  <c r="K19" i="4" s="1"/>
  <c r="Q19" i="4" s="1"/>
  <c r="O70" i="1"/>
  <c r="O72" i="1" s="1"/>
  <c r="O71" i="1"/>
  <c r="E71" i="1" l="1"/>
  <c r="E72" i="1"/>
  <c r="A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関根冬藏</author>
  </authors>
  <commentList>
    <comment ref="D2" authorId="0" shapeId="0" xr:uid="{38900934-CCBC-4853-BAB9-3723F7F56C89}">
      <text>
        <r>
          <rPr>
            <b/>
            <sz val="16"/>
            <color indexed="81"/>
            <rFont val="MS P ゴシック"/>
            <family val="3"/>
            <charset val="128"/>
          </rPr>
          <t>日付を入力してください。</t>
        </r>
      </text>
    </comment>
    <comment ref="D3" authorId="0" shapeId="0" xr:uid="{60929DF7-5AE7-450E-92E1-40D6EEB24155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地区名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4" authorId="0" shapeId="0" xr:uid="{E2D92F77-55EC-46A7-9464-BE3A8E0569B8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学校名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5" authorId="0" shapeId="0" xr:uid="{2731CE87-D2B8-493F-BDEC-DE95F3C3C0C6}">
      <text>
        <r>
          <rPr>
            <sz val="16"/>
            <color indexed="81"/>
            <rFont val="MS P ゴシック"/>
            <family val="3"/>
            <charset val="128"/>
          </rPr>
          <t xml:space="preserve">氏名を入力してください。
</t>
        </r>
      </text>
    </comment>
    <comment ref="E6" authorId="0" shapeId="0" xr:uid="{F0BE337B-07BF-4C25-B3D8-7720694CF21A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P6" authorId="0" shapeId="0" xr:uid="{853A7F91-7D42-4AB7-8F55-769C7A3D9B1C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F7" authorId="0" shapeId="0" xr:uid="{F449C90D-F715-4910-ADE0-BD24118706D3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Q7" authorId="0" shapeId="0" xr:uid="{3372DD41-62A6-4442-9C72-21B4BEDC96BB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8" authorId="0" shapeId="0" xr:uid="{0187DD92-A7BF-4277-BC46-E09037043A7E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8" authorId="0" shapeId="0" xr:uid="{2F7BF2C7-D5FD-4791-AA99-18FF1123B12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9" authorId="0" shapeId="0" xr:uid="{BD249427-4842-4251-8DC9-F3F1B38B6D82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9" authorId="0" shapeId="0" xr:uid="{1686A045-9BCC-4A67-AB73-7BC80C931FE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</commentList>
</comments>
</file>

<file path=xl/sharedStrings.xml><?xml version="1.0" encoding="utf-8"?>
<sst xmlns="http://schemas.openxmlformats.org/spreadsheetml/2006/main" count="1414" uniqueCount="1081">
  <si>
    <t>Ｓ</t>
    <phoneticPr fontId="1"/>
  </si>
  <si>
    <t>Ｍ</t>
    <phoneticPr fontId="1"/>
  </si>
  <si>
    <t>Ｌ</t>
    <phoneticPr fontId="1"/>
  </si>
  <si>
    <t>Ｏ</t>
    <phoneticPr fontId="1"/>
  </si>
  <si>
    <t>学校名</t>
    <rPh sb="0" eb="2">
      <t>ガッコウ</t>
    </rPh>
    <rPh sb="2" eb="3">
      <t>メイ</t>
    </rPh>
    <phoneticPr fontId="1"/>
  </si>
  <si>
    <t>申し込み者名</t>
    <rPh sb="0" eb="1">
      <t>モウ</t>
    </rPh>
    <rPh sb="2" eb="3">
      <t>コ</t>
    </rPh>
    <rPh sb="4" eb="5">
      <t>シャ</t>
    </rPh>
    <rPh sb="5" eb="6">
      <t>メイ</t>
    </rPh>
    <phoneticPr fontId="1"/>
  </si>
  <si>
    <t>ご住所</t>
    <rPh sb="1" eb="3">
      <t>ジュウショ</t>
    </rPh>
    <phoneticPr fontId="1"/>
  </si>
  <si>
    <t>※尚、お客様から頂いた個人情報はTシャツ発送及び準備目的以外では使用致しません。</t>
    <rPh sb="1" eb="2">
      <t>ナオ</t>
    </rPh>
    <rPh sb="4" eb="6">
      <t>キャクサマ</t>
    </rPh>
    <rPh sb="8" eb="9">
      <t>イタダ</t>
    </rPh>
    <rPh sb="11" eb="13">
      <t>コジン</t>
    </rPh>
    <rPh sb="13" eb="15">
      <t>ジョウホウ</t>
    </rPh>
    <rPh sb="20" eb="22">
      <t>ハッソウ</t>
    </rPh>
    <rPh sb="22" eb="23">
      <t>オヨ</t>
    </rPh>
    <rPh sb="24" eb="26">
      <t>ジュンビ</t>
    </rPh>
    <rPh sb="26" eb="28">
      <t>モクテキ</t>
    </rPh>
    <rPh sb="28" eb="30">
      <t>イガイ</t>
    </rPh>
    <rPh sb="32" eb="34">
      <t>シヨウ</t>
    </rPh>
    <rPh sb="34" eb="35">
      <t>イタ</t>
    </rPh>
    <phoneticPr fontId="1"/>
  </si>
  <si>
    <t>お申し込み内容</t>
    <rPh sb="1" eb="2">
      <t>モウ</t>
    </rPh>
    <rPh sb="3" eb="4">
      <t>コ</t>
    </rPh>
    <rPh sb="5" eb="7">
      <t>ナイヨウ</t>
    </rPh>
    <phoneticPr fontId="1"/>
  </si>
  <si>
    <t>S　寸</t>
    <rPh sb="2" eb="3">
      <t>スン</t>
    </rPh>
    <phoneticPr fontId="1"/>
  </si>
  <si>
    <t>M　寸</t>
    <rPh sb="2" eb="3">
      <t>スン</t>
    </rPh>
    <phoneticPr fontId="1"/>
  </si>
  <si>
    <t>L　寸</t>
    <rPh sb="2" eb="3">
      <t>スン</t>
    </rPh>
    <phoneticPr fontId="1"/>
  </si>
  <si>
    <t>O　寸</t>
    <rPh sb="2" eb="3">
      <t>スン</t>
    </rPh>
    <phoneticPr fontId="1"/>
  </si>
  <si>
    <t>合計</t>
    <rPh sb="0" eb="2">
      <t>ゴウケイ</t>
    </rPh>
    <phoneticPr fontId="1"/>
  </si>
  <si>
    <t>ご注文合計</t>
    <rPh sb="1" eb="3">
      <t>チュウモン</t>
    </rPh>
    <rPh sb="3" eb="5">
      <t>ゴウケイ</t>
    </rPh>
    <phoneticPr fontId="1"/>
  </si>
  <si>
    <t>※全色同デザインでドライメッシュTシャツ（ポリエステル100％）素材になっております。</t>
    <rPh sb="1" eb="2">
      <t>ゼン</t>
    </rPh>
    <rPh sb="2" eb="3">
      <t>ショク</t>
    </rPh>
    <rPh sb="3" eb="4">
      <t>ドウ</t>
    </rPh>
    <rPh sb="32" eb="34">
      <t>ソザイ</t>
    </rPh>
    <phoneticPr fontId="1"/>
  </si>
  <si>
    <t>※男女兼用（ユニセックス）サイズとなっております。</t>
    <rPh sb="1" eb="3">
      <t>ダンジョ</t>
    </rPh>
    <rPh sb="3" eb="5">
      <t>ケンヨウ</t>
    </rPh>
    <phoneticPr fontId="1"/>
  </si>
  <si>
    <t>※お申し込み後の内容変更はご遠慮下さいます様、お願い申し上げます。</t>
    <rPh sb="2" eb="3">
      <t>モウ</t>
    </rPh>
    <rPh sb="4" eb="5">
      <t>コ</t>
    </rPh>
    <rPh sb="6" eb="7">
      <t>ゴ</t>
    </rPh>
    <rPh sb="8" eb="10">
      <t>ナイヨウ</t>
    </rPh>
    <rPh sb="10" eb="12">
      <t>ヘンコウ</t>
    </rPh>
    <rPh sb="14" eb="16">
      <t>エンリョ</t>
    </rPh>
    <rPh sb="16" eb="17">
      <t>クダ</t>
    </rPh>
    <rPh sb="21" eb="22">
      <t>ヨウ</t>
    </rPh>
    <rPh sb="24" eb="25">
      <t>ネガ</t>
    </rPh>
    <rPh sb="26" eb="27">
      <t>モウ</t>
    </rPh>
    <rPh sb="28" eb="29">
      <t>ア</t>
    </rPh>
    <phoneticPr fontId="1"/>
  </si>
  <si>
    <t>ヨネックス（株）確認欄</t>
    <rPh sb="6" eb="7">
      <t>カブ</t>
    </rPh>
    <rPh sb="8" eb="10">
      <t>カクニン</t>
    </rPh>
    <rPh sb="10" eb="11">
      <t>ラン</t>
    </rPh>
    <phoneticPr fontId="1"/>
  </si>
  <si>
    <t>受付完了日</t>
    <rPh sb="0" eb="2">
      <t>ウケツケ</t>
    </rPh>
    <rPh sb="2" eb="5">
      <t>カンリョウビ</t>
    </rPh>
    <phoneticPr fontId="1"/>
  </si>
  <si>
    <t>受付確認者</t>
    <rPh sb="0" eb="2">
      <t>ウケツケ</t>
    </rPh>
    <rPh sb="2" eb="4">
      <t>カクニン</t>
    </rPh>
    <rPh sb="4" eb="5">
      <t>シャ</t>
    </rPh>
    <phoneticPr fontId="1"/>
  </si>
  <si>
    <t>ヨネックスＴシャツ</t>
    <phoneticPr fontId="1"/>
  </si>
  <si>
    <t>薫風Ｔシャツ</t>
    <rPh sb="0" eb="2">
      <t>クンプウ</t>
    </rPh>
    <phoneticPr fontId="1"/>
  </si>
  <si>
    <t>Ｓ</t>
  </si>
  <si>
    <t>ＳＳ</t>
    <phoneticPr fontId="1"/>
  </si>
  <si>
    <t>ＬＬ</t>
    <phoneticPr fontId="1"/>
  </si>
  <si>
    <t xml:space="preserve"> </t>
    <phoneticPr fontId="1"/>
  </si>
  <si>
    <t>通し</t>
    <rPh sb="0" eb="1">
      <t>トオ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</si>
  <si>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</si>
  <si>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</si>
  <si>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性</t>
    <rPh sb="0" eb="1">
      <t>セイ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</si>
  <si>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</si>
  <si>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</si>
  <si>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男</t>
    <rPh sb="0" eb="1">
      <t>オトコ</t>
    </rPh>
    <phoneticPr fontId="7"/>
  </si>
  <si>
    <t>女</t>
    <rPh sb="0" eb="1">
      <t>オンナ</t>
    </rPh>
    <phoneticPr fontId="7"/>
  </si>
  <si>
    <t xml:space="preserve"> 【ヨネックス】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</si>
  <si>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</si>
  <si>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</si>
  <si>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</si>
  <si>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</si>
  <si>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〒</t>
    <phoneticPr fontId="1"/>
  </si>
  <si>
    <t>　埼玉県</t>
    <rPh sb="1" eb="4">
      <t>サイタマケン</t>
    </rPh>
    <phoneticPr fontId="1"/>
  </si>
  <si>
    <t>TEL</t>
    <phoneticPr fontId="1"/>
  </si>
  <si>
    <t>FAX</t>
    <phoneticPr fontId="1"/>
  </si>
  <si>
    <t>カラー/サイズ</t>
    <phoneticPr fontId="1"/>
  </si>
  <si>
    <t>合計枚数</t>
    <rPh sb="0" eb="2">
      <t>ゴウケイ</t>
    </rPh>
    <rPh sb="2" eb="4">
      <t>マイスウ</t>
    </rPh>
    <phoneticPr fontId="1"/>
  </si>
  <si>
    <t>枚　＝</t>
    <phoneticPr fontId="1"/>
  </si>
  <si>
    <t>円</t>
    <rPh sb="0" eb="1">
      <t>エン</t>
    </rPh>
    <phoneticPr fontId="1"/>
  </si>
  <si>
    <t>※お手数をお掛けし大変申し訳ありませんが宜しくお願い致します。</t>
    <phoneticPr fontId="1"/>
  </si>
  <si>
    <t>●各中学校から各地区担当委員（常任委員）所属校への申し込み締め切り日：</t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</si>
  <si>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★納品日：各地区担当委員（常任委員）所属校への納品日</t>
    <rPh sb="1" eb="4">
      <t>ノウヒンビ</t>
    </rPh>
    <rPh sb="23" eb="26">
      <t>ノウヒンビ</t>
    </rPh>
    <phoneticPr fontId="1"/>
  </si>
  <si>
    <t>　　　㊞</t>
    <phoneticPr fontId="1"/>
  </si>
  <si>
    <t>ＦＡＸ番号　０４７－３８３－９３１２</t>
    <rPh sb="3" eb="5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</si>
  <si>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</si>
  <si>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</si>
  <si>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代表者様名</t>
    <rPh sb="0" eb="4">
      <t>ダイヒョウシャサマ</t>
    </rPh>
    <rPh sb="4" eb="5">
      <t>メイ</t>
    </rPh>
    <phoneticPr fontId="1"/>
  </si>
  <si>
    <t>　〒</t>
    <phoneticPr fontId="1"/>
  </si>
  <si>
    <t>埼玉県</t>
    <rPh sb="0" eb="3">
      <t>サイタマケン</t>
    </rPh>
    <phoneticPr fontId="1"/>
  </si>
  <si>
    <t>ＴＥＬ</t>
    <phoneticPr fontId="1"/>
  </si>
  <si>
    <t>ＦＡＸ</t>
    <phoneticPr fontId="1"/>
  </si>
  <si>
    <t>カラー／サイズ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</si>
  <si>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</si>
  <si>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</si>
  <si>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</si>
  <si>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</si>
  <si>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</si>
  <si>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男子（140～150㎝）</t>
    <rPh sb="0" eb="2">
      <t>ダンシ</t>
    </rPh>
    <phoneticPr fontId="1"/>
  </si>
  <si>
    <t>男子（150～160㎝）</t>
    <rPh sb="0" eb="2">
      <t>ダンシ</t>
    </rPh>
    <phoneticPr fontId="1"/>
  </si>
  <si>
    <t>男子（160～170㎝）</t>
    <rPh sb="0" eb="2">
      <t>ダンシ</t>
    </rPh>
    <phoneticPr fontId="1"/>
  </si>
  <si>
    <t>男子（165～175㎝）</t>
    <rPh sb="0" eb="2">
      <t>ダンシ</t>
    </rPh>
    <phoneticPr fontId="1"/>
  </si>
  <si>
    <t>男子（175～185㎝）</t>
    <rPh sb="0" eb="2">
      <t>ダンシ</t>
    </rPh>
    <phoneticPr fontId="1"/>
  </si>
  <si>
    <t>女子（145～155㎝）</t>
    <rPh sb="0" eb="2">
      <t>ジョシ</t>
    </rPh>
    <phoneticPr fontId="1"/>
  </si>
  <si>
    <t>女子（155～165㎝）</t>
    <rPh sb="0" eb="2">
      <t>ジョシ</t>
    </rPh>
    <phoneticPr fontId="1"/>
  </si>
  <si>
    <t>女子（165～175㎝）</t>
    <rPh sb="0" eb="2">
      <t>ジョシ</t>
    </rPh>
    <phoneticPr fontId="1"/>
  </si>
  <si>
    <t>女子（170～180㎝）</t>
    <rPh sb="0" eb="2">
      <t>ジョシ</t>
    </rPh>
    <phoneticPr fontId="1"/>
  </si>
  <si>
    <t>女子（175～185㎝）</t>
    <rPh sb="0" eb="2">
      <t>ジョシ</t>
    </rPh>
    <phoneticPr fontId="1"/>
  </si>
  <si>
    <t>枚</t>
    <phoneticPr fontId="1"/>
  </si>
  <si>
    <t>ご注文金額</t>
    <rPh sb="1" eb="3">
      <t>チュウモン</t>
    </rPh>
    <rPh sb="3" eb="5">
      <t>キンガク</t>
    </rPh>
    <phoneticPr fontId="1"/>
  </si>
  <si>
    <t>円×</t>
    <rPh sb="0" eb="1">
      <t>エン</t>
    </rPh>
    <phoneticPr fontId="1"/>
  </si>
  <si>
    <t>枚＝</t>
    <rPh sb="0" eb="1">
      <t>マイ</t>
    </rPh>
    <phoneticPr fontId="1"/>
  </si>
  <si>
    <t>円</t>
    <rPh sb="0" eb="1">
      <t>エン</t>
    </rPh>
    <phoneticPr fontId="1"/>
  </si>
  <si>
    <t>枚</t>
    <phoneticPr fontId="1"/>
  </si>
  <si>
    <t>①　サイズはユニセックスとなっております。各サイズの下に身長の目安を記載してありますので、参考にしてください。</t>
    <phoneticPr fontId="1"/>
  </si>
  <si>
    <t>②　Ｔシャツの素材はポリエステル１００％の吸汗速乾素材となっております。</t>
    <rPh sb="7" eb="9">
      <t>ソザイ</t>
    </rPh>
    <rPh sb="21" eb="23">
      <t>キュウカン</t>
    </rPh>
    <rPh sb="23" eb="24">
      <t>ソク</t>
    </rPh>
    <rPh sb="25" eb="27">
      <t>ソザイ</t>
    </rPh>
    <phoneticPr fontId="1"/>
  </si>
  <si>
    <t>※　ご不明な点等ございましたら、お気軽に下記までご連絡ください。</t>
    <rPh sb="3" eb="5">
      <t>フメイ</t>
    </rPh>
    <rPh sb="6" eb="7">
      <t>テン</t>
    </rPh>
    <rPh sb="7" eb="8">
      <t>トウ</t>
    </rPh>
    <rPh sb="17" eb="19">
      <t>キガル</t>
    </rPh>
    <rPh sb="20" eb="22">
      <t>カキ</t>
    </rPh>
    <rPh sb="25" eb="27">
      <t>レンラク</t>
    </rPh>
    <phoneticPr fontId="1"/>
  </si>
  <si>
    <t>　お問合せ：〒273-0035</t>
    <rPh sb="2" eb="4">
      <t>トイア</t>
    </rPh>
    <phoneticPr fontId="1"/>
  </si>
  <si>
    <t>　　　　　ＴＥＬ　０４７－３８３－９３１１　　ＦＡＸ　０４７－３８３－９３１２</t>
    <phoneticPr fontId="1"/>
  </si>
  <si>
    <t>住所</t>
    <rPh sb="0" eb="2">
      <t>ジュウショ</t>
    </rPh>
    <phoneticPr fontId="1"/>
  </si>
  <si>
    <t>〒番号</t>
    <rPh sb="1" eb="3">
      <t>バンゴウ</t>
    </rPh>
    <phoneticPr fontId="1"/>
  </si>
  <si>
    <t>TEL</t>
  </si>
  <si>
    <t>048-962-2737</t>
  </si>
  <si>
    <t>FAX</t>
  </si>
  <si>
    <t>関根　冬藏</t>
  </si>
  <si>
    <t>343-0023</t>
  </si>
  <si>
    <t>〒</t>
  </si>
  <si>
    <t>埼玉県</t>
    <rPh sb="0" eb="3">
      <t>サイタマケン</t>
    </rPh>
    <phoneticPr fontId="1"/>
  </si>
  <si>
    <t>越谷市東越谷9-3160</t>
  </si>
  <si>
    <t>基本情報（入力例）</t>
    <rPh sb="0" eb="2">
      <t>キホン</t>
    </rPh>
    <rPh sb="2" eb="4">
      <t>ジョウホウ</t>
    </rPh>
    <rPh sb="5" eb="8">
      <t>ニュウリョクレイ</t>
    </rPh>
    <phoneticPr fontId="1"/>
  </si>
  <si>
    <t>基本情報（入力用）</t>
    <rPh sb="0" eb="2">
      <t>キホン</t>
    </rPh>
    <rPh sb="2" eb="4">
      <t>ジョウホウ</t>
    </rPh>
    <rPh sb="5" eb="8">
      <t>ニュウリョクヨウ</t>
    </rPh>
    <phoneticPr fontId="1"/>
  </si>
  <si>
    <t>集計日</t>
    <rPh sb="0" eb="2">
      <t>シュウケイ</t>
    </rPh>
    <rPh sb="2" eb="3">
      <t>ヒ</t>
    </rPh>
    <phoneticPr fontId="1"/>
  </si>
  <si>
    <t>Ａ：</t>
    <phoneticPr fontId="1"/>
  </si>
  <si>
    <t>Ｂ：</t>
    <phoneticPr fontId="1"/>
  </si>
  <si>
    <t>③　ご注文はＦＡＸにてお願いします。受領後、弊社よりご注文内容の確認及び納期のご連絡をＦＡＸにて送信させていただきます。</t>
    <rPh sb="3" eb="5">
      <t>チュウモン</t>
    </rPh>
    <rPh sb="12" eb="13">
      <t>ネガ</t>
    </rPh>
    <rPh sb="18" eb="21">
      <t>ジュリョウゴ</t>
    </rPh>
    <rPh sb="22" eb="24">
      <t>ヘイシャ</t>
    </rPh>
    <rPh sb="27" eb="29">
      <t>チュウモン</t>
    </rPh>
    <rPh sb="29" eb="31">
      <t>ナイヨウ</t>
    </rPh>
    <rPh sb="34" eb="35">
      <t>オヨ</t>
    </rPh>
    <rPh sb="36" eb="38">
      <t>ノウキ</t>
    </rPh>
    <rPh sb="48" eb="50">
      <t>ソウシン</t>
    </rPh>
    <phoneticPr fontId="1"/>
  </si>
  <si>
    <t>千葉県船橋市本中山７－８－１５</t>
    <phoneticPr fontId="13"/>
  </si>
  <si>
    <t>　　　　　　　　</t>
    <phoneticPr fontId="1"/>
  </si>
  <si>
    <t>薫風スポーツ株式会社　営業部</t>
    <phoneticPr fontId="13"/>
  </si>
  <si>
    <t>申込日</t>
    <rPh sb="0" eb="2">
      <t>モウシコミ</t>
    </rPh>
    <rPh sb="2" eb="3">
      <t>ヒ</t>
    </rPh>
    <phoneticPr fontId="1"/>
  </si>
  <si>
    <t>ネイビーブルー</t>
    <phoneticPr fontId="1"/>
  </si>
  <si>
    <t>　　第３回  2021年5月17日（月）</t>
    <rPh sb="11" eb="12">
      <t>ネン</t>
    </rPh>
    <rPh sb="18" eb="19">
      <t>ゲツ</t>
    </rPh>
    <phoneticPr fontId="1"/>
  </si>
  <si>
    <r>
      <t>　　第１回  2021年1月19日（火）　　　</t>
    </r>
    <r>
      <rPr>
        <b/>
        <u/>
        <sz val="14"/>
        <rFont val="ＭＳ Ｐ明朝"/>
        <family val="1"/>
        <charset val="128"/>
      </rPr>
      <t>第２回  2021年4月20日（火）　</t>
    </r>
    <rPh sb="18" eb="19">
      <t>ヒ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ヒ</t>
    </rPh>
    <phoneticPr fontId="1"/>
  </si>
  <si>
    <t>　　第３回  2021年5月18日（火）</t>
    <rPh sb="11" eb="12">
      <t>ネン</t>
    </rPh>
    <rPh sb="18" eb="19">
      <t>ヒ</t>
    </rPh>
    <phoneticPr fontId="1"/>
  </si>
  <si>
    <r>
      <t>　　第１回  2021年1月20日（水）　　　</t>
    </r>
    <r>
      <rPr>
        <b/>
        <u/>
        <sz val="14"/>
        <rFont val="ＭＳ Ｐ明朝"/>
        <family val="1"/>
        <charset val="128"/>
      </rPr>
      <t>第２回  2021年4月21日（水）　</t>
    </r>
    <rPh sb="18" eb="19">
      <t>スイ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スイ</t>
    </rPh>
    <phoneticPr fontId="1"/>
  </si>
  <si>
    <t>　　第３回  2021年5月19日（水）</t>
    <rPh sb="11" eb="12">
      <t>ネン</t>
    </rPh>
    <rPh sb="18" eb="19">
      <t>スイ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</si>
  <si>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第１回注文分  2021年3月17日～19日</t>
    </r>
    <rPh sb="2" eb="3">
      <t>ダイ</t>
    </rPh>
    <rPh sb="4" eb="5">
      <t>カイ</t>
    </rPh>
    <rPh sb="5" eb="7">
      <t>チュウモン</t>
    </rPh>
    <rPh sb="7" eb="8">
      <t>ブン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</si>
  <si>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第２回注文分  2021年6月21日～25日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</si>
  <si>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第３回注文分  2021年7月20日～23日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</si>
  <si>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t>■埼玉県取りまとめ担当者（関根）からヨネックスへの申し込み締め切り日：</t>
    <rPh sb="1" eb="4">
      <t>サイタマケン</t>
    </rPh>
    <rPh sb="4" eb="5">
      <t>ト</t>
    </rPh>
    <rPh sb="9" eb="12">
      <t>タントウシャ</t>
    </rPh>
    <rPh sb="13" eb="15">
      <t>セキネ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</si>
  <si>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申込み・問合せ先　〒113-8543　東京都文京区湯島3-23-13　　　　　</t>
    <rPh sb="0" eb="2">
      <t>モウシコ</t>
    </rPh>
    <rPh sb="4" eb="6">
      <t>トイアワ</t>
    </rPh>
    <rPh sb="7" eb="8">
      <t>サキ</t>
    </rPh>
    <phoneticPr fontId="1"/>
  </si>
  <si>
    <t>　　　　　　　　　　　　　　　　　　　　　ヨネックス株式会社　販売促進部第一課　（担当）和田</t>
    <rPh sb="26" eb="30">
      <t>カブシキガイシャ</t>
    </rPh>
    <rPh sb="31" eb="33">
      <t>ハンバイ</t>
    </rPh>
    <rPh sb="33" eb="35">
      <t>ソクシン</t>
    </rPh>
    <rPh sb="35" eb="36">
      <t>ブ</t>
    </rPh>
    <rPh sb="36" eb="37">
      <t>ダイ</t>
    </rPh>
    <rPh sb="37" eb="39">
      <t>イッカ</t>
    </rPh>
    <phoneticPr fontId="1"/>
  </si>
  <si>
    <t>　　　　　　　　　　　　　　　　　　　　　TEL：03-3839-7115（営業時間　平日9：00～17：30）</t>
    <rPh sb="38" eb="40">
      <t>エイギョウ</t>
    </rPh>
    <rPh sb="40" eb="42">
      <t>ジカン</t>
    </rPh>
    <rPh sb="43" eb="45">
      <t>ヘイジツ</t>
    </rPh>
    <phoneticPr fontId="1"/>
  </si>
  <si>
    <r>
      <t>　　第１回  2021年1月18日（月）　　　</t>
    </r>
    <r>
      <rPr>
        <b/>
        <u/>
        <sz val="14"/>
        <rFont val="ＭＳ Ｐゴシック"/>
        <family val="3"/>
        <charset val="128"/>
      </rPr>
      <t>第２回  2021年4月19日（月）　</t>
    </r>
    <rPh sb="18" eb="19">
      <t>ゲツ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ゲツ</t>
    </rPh>
    <phoneticPr fontId="1"/>
  </si>
  <si>
    <t>１枚＠2,600円×</t>
    <rPh sb="1" eb="2">
      <t>マイ</t>
    </rPh>
    <rPh sb="8" eb="9">
      <t>エン</t>
    </rPh>
    <phoneticPr fontId="1"/>
  </si>
  <si>
    <t>■各地区担当委員（常任委員）から埼玉県取りまとめ担当者（関根）への申し込み締め切り日：</t>
    <rPh sb="1" eb="4">
      <t>カクチク</t>
    </rPh>
    <rPh sb="4" eb="6">
      <t>タントウ</t>
    </rPh>
    <rPh sb="6" eb="8">
      <t>イイン</t>
    </rPh>
    <rPh sb="9" eb="11">
      <t>ジョウニン</t>
    </rPh>
    <rPh sb="11" eb="13">
      <t>イイン</t>
    </rPh>
    <rPh sb="33" eb="34">
      <t>モウ</t>
    </rPh>
    <rPh sb="35" eb="36">
      <t>コ</t>
    </rPh>
    <rPh sb="37" eb="38">
      <t>シ</t>
    </rPh>
    <rPh sb="39" eb="40">
      <t>キ</t>
    </rPh>
    <rPh sb="41" eb="42">
      <t>ヒ</t>
    </rPh>
    <phoneticPr fontId="1"/>
  </si>
  <si>
    <t>第２回</t>
  </si>
  <si>
    <t>第３回</t>
  </si>
  <si>
    <t>★納品日：各地区担当委員（常任委員）所属校への納品日</t>
    <phoneticPr fontId="1"/>
  </si>
  <si>
    <t>●各中学校から各地区担当委員（常任委員）所属校への申し込み締め切り日</t>
    <phoneticPr fontId="1"/>
  </si>
  <si>
    <t>■各地区担当委員（常任委員）から埼玉県取りまとめ担当者（関根）への申し込み締め切り日</t>
    <phoneticPr fontId="1"/>
  </si>
  <si>
    <t>■埼玉県取りまとめ担当者（関根）からヨネックスへの申し込み締め切り日</t>
    <phoneticPr fontId="1"/>
  </si>
  <si>
    <t>中学校名</t>
    <rPh sb="0" eb="3">
      <t>チュウガッコウ</t>
    </rPh>
    <rPh sb="3" eb="4">
      <t>メイ</t>
    </rPh>
    <phoneticPr fontId="45"/>
  </si>
  <si>
    <t>合計</t>
  </si>
  <si>
    <t>合計枚数</t>
    <rPh sb="2" eb="4">
      <t>マイスウ</t>
    </rPh>
    <phoneticPr fontId="45"/>
  </si>
  <si>
    <t>合計金額</t>
    <rPh sb="2" eb="4">
      <t>キンガク</t>
    </rPh>
    <phoneticPr fontId="45"/>
  </si>
  <si>
    <t>枚数</t>
    <rPh sb="0" eb="2">
      <t>マイスウ</t>
    </rPh>
    <phoneticPr fontId="45"/>
  </si>
  <si>
    <t>金額</t>
    <rPh sb="0" eb="2">
      <t>キンガク</t>
    </rPh>
    <phoneticPr fontId="45"/>
  </si>
  <si>
    <t>地区担当者（常任委員）用データ</t>
    <rPh sb="0" eb="2">
      <t>チク</t>
    </rPh>
    <rPh sb="2" eb="5">
      <t>タントウシャ</t>
    </rPh>
    <rPh sb="6" eb="8">
      <t>ジョウニン</t>
    </rPh>
    <rPh sb="8" eb="10">
      <t>イイン</t>
    </rPh>
    <rPh sb="11" eb="12">
      <t>ヨウ</t>
    </rPh>
    <phoneticPr fontId="1"/>
  </si>
  <si>
    <t>締切日</t>
    <rPh sb="0" eb="3">
      <t>シメキリビ</t>
    </rPh>
    <phoneticPr fontId="45"/>
  </si>
  <si>
    <t>第１回</t>
    <rPh sb="0" eb="3">
      <t>ダイイッカイ</t>
    </rPh>
    <phoneticPr fontId="45"/>
  </si>
  <si>
    <t>第２回</t>
    <rPh sb="0" eb="3">
      <t>ダイイッカイ</t>
    </rPh>
    <phoneticPr fontId="45"/>
  </si>
  <si>
    <t>第３回</t>
    <rPh sb="0" eb="3">
      <t>ダイイッカイ</t>
    </rPh>
    <phoneticPr fontId="45"/>
  </si>
  <si>
    <t>地区担当へ</t>
    <rPh sb="0" eb="2">
      <t>チク</t>
    </rPh>
    <rPh sb="2" eb="4">
      <t>タントウ</t>
    </rPh>
    <phoneticPr fontId="45"/>
  </si>
  <si>
    <t>埼玉県担当へ</t>
    <rPh sb="0" eb="3">
      <t>サイタマケン</t>
    </rPh>
    <rPh sb="3" eb="5">
      <t>タントウ</t>
    </rPh>
    <phoneticPr fontId="45"/>
  </si>
  <si>
    <t>ヨネックスへ</t>
    <phoneticPr fontId="45"/>
  </si>
  <si>
    <t>納品日</t>
    <rPh sb="0" eb="3">
      <t>ノウヒンビ</t>
    </rPh>
    <phoneticPr fontId="45"/>
  </si>
  <si>
    <t>地区名</t>
    <rPh sb="0" eb="3">
      <t>チクメイ</t>
    </rPh>
    <phoneticPr fontId="45"/>
  </si>
  <si>
    <t>担当地区名</t>
    <rPh sb="0" eb="2">
      <t>タントウ</t>
    </rPh>
    <rPh sb="2" eb="5">
      <t>チクメイ</t>
    </rPh>
    <phoneticPr fontId="45"/>
  </si>
  <si>
    <t>学校名</t>
    <rPh sb="0" eb="3">
      <t>ガッコウメイ</t>
    </rPh>
    <phoneticPr fontId="45"/>
  </si>
  <si>
    <t>担当者名</t>
    <rPh sb="0" eb="4">
      <t>タントウシャメイ</t>
    </rPh>
    <phoneticPr fontId="45"/>
  </si>
  <si>
    <t>〒番号</t>
    <rPh sb="1" eb="3">
      <t>バンゴウ</t>
    </rPh>
    <phoneticPr fontId="45"/>
  </si>
  <si>
    <t>住所</t>
    <rPh sb="0" eb="2">
      <t>ジュウショ</t>
    </rPh>
    <phoneticPr fontId="45"/>
  </si>
  <si>
    <t>学校ＴＥＬ</t>
    <rPh sb="0" eb="2">
      <t>ガッコウ</t>
    </rPh>
    <phoneticPr fontId="45"/>
  </si>
  <si>
    <t>学校ＦＡＸ</t>
    <rPh sb="0" eb="2">
      <t>ガッコウ</t>
    </rPh>
    <phoneticPr fontId="45"/>
  </si>
  <si>
    <t>さいたま</t>
  </si>
  <si>
    <t>さいたま市立東浦和中学校</t>
    <rPh sb="4" eb="6">
      <t>シリツ</t>
    </rPh>
    <phoneticPr fontId="52"/>
  </si>
  <si>
    <t>池田　真次</t>
    <phoneticPr fontId="45"/>
  </si>
  <si>
    <t>336-0932</t>
  </si>
  <si>
    <t>さいたま市緑区中尾1207-1</t>
  </si>
  <si>
    <t>048-873-4141</t>
  </si>
  <si>
    <t>048-810-1126</t>
  </si>
  <si>
    <t>さいたま市立大谷口中学校</t>
    <rPh sb="4" eb="6">
      <t>シリツ</t>
    </rPh>
    <phoneticPr fontId="1"/>
  </si>
  <si>
    <t>336-0933</t>
  </si>
  <si>
    <t>さいたま市南区広ヶ谷戸21</t>
  </si>
  <si>
    <t>048-887-1000</t>
  </si>
  <si>
    <t>048-811-1335</t>
  </si>
  <si>
    <t>川口</t>
  </si>
  <si>
    <t>川口市立北中学校</t>
    <rPh sb="2" eb="4">
      <t>シリツ</t>
    </rPh>
    <phoneticPr fontId="52"/>
  </si>
  <si>
    <t>伊賀　祐輝</t>
    <phoneticPr fontId="45"/>
  </si>
  <si>
    <t>333-0835</t>
  </si>
  <si>
    <t>川口市道合364-2</t>
  </si>
  <si>
    <t>048-295-1008</t>
  </si>
  <si>
    <t>048-295-6808</t>
  </si>
  <si>
    <t>県南</t>
  </si>
  <si>
    <t>340-0034</t>
  </si>
  <si>
    <t>草加市氷川町1645</t>
  </si>
  <si>
    <t>048-925-5201</t>
  </si>
  <si>
    <t>048-925-5202</t>
  </si>
  <si>
    <t>朝霞</t>
  </si>
  <si>
    <t>新座市立新座中学校</t>
    <rPh sb="0" eb="2">
      <t>ニイザ</t>
    </rPh>
    <rPh sb="2" eb="4">
      <t>シリツ</t>
    </rPh>
    <phoneticPr fontId="52"/>
  </si>
  <si>
    <t>大下　将孝</t>
    <phoneticPr fontId="45"/>
  </si>
  <si>
    <t>352-0011</t>
  </si>
  <si>
    <t>新座市野火止2-4-1</t>
  </si>
  <si>
    <t>048-478-3668</t>
  </si>
  <si>
    <t>048-482-0131</t>
  </si>
  <si>
    <t>上尾</t>
  </si>
  <si>
    <t>上尾市立原市中学校</t>
    <rPh sb="2" eb="4">
      <t>シリツ</t>
    </rPh>
    <phoneticPr fontId="52"/>
  </si>
  <si>
    <t>平田　安奈</t>
    <rPh sb="0" eb="2">
      <t>ヒラタ</t>
    </rPh>
    <rPh sb="3" eb="5">
      <t>アンナ</t>
    </rPh>
    <phoneticPr fontId="45"/>
  </si>
  <si>
    <t>362-0021</t>
  </si>
  <si>
    <t>上尾市原市3479</t>
  </si>
  <si>
    <t>048-721-0636</t>
  </si>
  <si>
    <t>048-721-9798</t>
  </si>
  <si>
    <t>北足立</t>
  </si>
  <si>
    <t>369-0112</t>
  </si>
  <si>
    <t>048-548-0081</t>
  </si>
  <si>
    <t>048-547-1471</t>
  </si>
  <si>
    <t>入間</t>
  </si>
  <si>
    <t>川越市立福原中学校</t>
    <rPh sb="2" eb="4">
      <t>シリツ</t>
    </rPh>
    <phoneticPr fontId="52"/>
  </si>
  <si>
    <t>鈴木　優希</t>
    <phoneticPr fontId="45"/>
  </si>
  <si>
    <t>350-1151</t>
  </si>
  <si>
    <t>川越市今福512</t>
  </si>
  <si>
    <t>049-243-4140</t>
  </si>
  <si>
    <t>049-240-1776</t>
  </si>
  <si>
    <t>比企</t>
  </si>
  <si>
    <t>嵐山町立玉ノ岡中学校</t>
    <rPh sb="2" eb="4">
      <t>チョウリツ</t>
    </rPh>
    <phoneticPr fontId="52"/>
  </si>
  <si>
    <t>福田　英正</t>
    <phoneticPr fontId="45"/>
  </si>
  <si>
    <t>355-02１1</t>
  </si>
  <si>
    <t>比企郡嵐山町杉山610</t>
  </si>
  <si>
    <t>0493-62-2305</t>
  </si>
  <si>
    <t>0493-62-2764</t>
  </si>
  <si>
    <t>児玉</t>
  </si>
  <si>
    <t>神川町立神川中学校</t>
    <rPh sb="2" eb="4">
      <t>チョウリツ</t>
    </rPh>
    <rPh sb="4" eb="6">
      <t>カミカワ</t>
    </rPh>
    <rPh sb="6" eb="9">
      <t>チュウガッコウ</t>
    </rPh>
    <phoneticPr fontId="52"/>
  </si>
  <si>
    <t>荻野　大樹</t>
    <phoneticPr fontId="45"/>
  </si>
  <si>
    <t>367-0232</t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</si>
  <si>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52"/>
  </si>
  <si>
    <t>0495-77-2409</t>
  </si>
  <si>
    <t>0495-77-2410</t>
  </si>
  <si>
    <t>大里</t>
  </si>
  <si>
    <t>366-0034</t>
  </si>
  <si>
    <t>深谷市常盤町38</t>
  </si>
  <si>
    <t>048-571-0229</t>
  </si>
  <si>
    <t>048-571-0328</t>
  </si>
  <si>
    <t>北埼玉</t>
  </si>
  <si>
    <t>加須市立加須西中学校</t>
    <rPh sb="2" eb="4">
      <t>シリツ</t>
    </rPh>
    <rPh sb="4" eb="6">
      <t>カゾ</t>
    </rPh>
    <phoneticPr fontId="52"/>
  </si>
  <si>
    <t>山中　良太</t>
    <phoneticPr fontId="45"/>
  </si>
  <si>
    <t>347-0043</t>
  </si>
  <si>
    <t>加須市馬内1</t>
  </si>
  <si>
    <t>0480-61-2625</t>
  </si>
  <si>
    <t>0480-62-0855</t>
  </si>
  <si>
    <t>343-0827</t>
  </si>
  <si>
    <t>越谷市川柳町1-498</t>
  </si>
  <si>
    <t>048-987-7940</t>
  </si>
  <si>
    <t>048-987-7943</t>
  </si>
  <si>
    <t>340-0816</t>
  </si>
  <si>
    <t>八潮市中央1-1-2</t>
  </si>
  <si>
    <t>0489-96-4219</t>
  </si>
  <si>
    <t>0489-97-9063</t>
  </si>
  <si>
    <t>葛北（北部）</t>
    <rPh sb="3" eb="5">
      <t>ホクブ</t>
    </rPh>
    <phoneticPr fontId="45"/>
  </si>
  <si>
    <t>久喜市立太東中学校</t>
    <rPh sb="2" eb="4">
      <t>シリツ</t>
    </rPh>
    <phoneticPr fontId="52"/>
  </si>
  <si>
    <t>安達　昴</t>
    <rPh sb="0" eb="2">
      <t>アダチ</t>
    </rPh>
    <rPh sb="3" eb="4">
      <t>スバル</t>
    </rPh>
    <phoneticPr fontId="45"/>
  </si>
  <si>
    <t>346-0014</t>
  </si>
  <si>
    <t>久喜市吉羽2410</t>
  </si>
  <si>
    <t>0480-21-2410</t>
  </si>
  <si>
    <t>0480-24-1778</t>
  </si>
  <si>
    <t>葛北（南部）</t>
    <rPh sb="3" eb="5">
      <t>ナンブ</t>
    </rPh>
    <phoneticPr fontId="45"/>
  </si>
  <si>
    <t>蓮田市立蓮田南中学校</t>
    <rPh sb="2" eb="4">
      <t>シリツ</t>
    </rPh>
    <rPh sb="4" eb="6">
      <t>ハスダ</t>
    </rPh>
    <phoneticPr fontId="52"/>
  </si>
  <si>
    <t>鹿島　善昭</t>
    <phoneticPr fontId="45"/>
  </si>
  <si>
    <t>349-0115</t>
  </si>
  <si>
    <t>蓮田市大字蓮田1519</t>
  </si>
  <si>
    <t>048-769-2021</t>
  </si>
  <si>
    <t>048-769-2027</t>
  </si>
  <si>
    <t>葛南</t>
  </si>
  <si>
    <t>春日部市立葛飾中学校</t>
    <rPh sb="3" eb="5">
      <t>シリツ</t>
    </rPh>
    <phoneticPr fontId="52"/>
  </si>
  <si>
    <t>渡邉　剛史</t>
    <phoneticPr fontId="45"/>
  </si>
  <si>
    <t>344-0123</t>
  </si>
  <si>
    <t>春日部市永沼2250</t>
    <rPh sb="0" eb="4">
      <t>カスカベシ</t>
    </rPh>
    <phoneticPr fontId="52"/>
  </si>
  <si>
    <t>0487-46-0002</t>
  </si>
  <si>
    <t>048-746-5260</t>
  </si>
  <si>
    <t>越谷</t>
  </si>
  <si>
    <t>越谷</t>
    <phoneticPr fontId="37"/>
  </si>
  <si>
    <t>八潮</t>
  </si>
  <si>
    <t>八潮</t>
    <rPh sb="0" eb="2">
      <t>ヤシオ</t>
    </rPh>
    <phoneticPr fontId="37"/>
  </si>
  <si>
    <t>→③ヨネックス（ＦＡＸ用）・地区担当者用ヨネックスデータにリンクしています。</t>
    <rPh sb="11" eb="12">
      <t>ヨウ</t>
    </rPh>
    <rPh sb="14" eb="16">
      <t>チク</t>
    </rPh>
    <rPh sb="16" eb="19">
      <t>タントウシャ</t>
    </rPh>
    <rPh sb="19" eb="20">
      <t>ヨウ</t>
    </rPh>
    <phoneticPr fontId="7"/>
  </si>
  <si>
    <t>地区</t>
    <rPh sb="0" eb="2">
      <t>チク</t>
    </rPh>
    <phoneticPr fontId="1"/>
  </si>
  <si>
    <t>様</t>
    <rPh sb="0" eb="1">
      <t>サマ</t>
    </rPh>
    <phoneticPr fontId="1"/>
  </si>
  <si>
    <t>地区名</t>
    <rPh sb="0" eb="2">
      <t>チク</t>
    </rPh>
    <rPh sb="2" eb="3">
      <t>メイ</t>
    </rPh>
    <phoneticPr fontId="1"/>
  </si>
  <si>
    <t>　　　　　　　　　　　　　　　　　　　　　FAX：03-3839-6835</t>
    <phoneticPr fontId="1"/>
  </si>
  <si>
    <t>埼玉県バドミントン協会地区担当委員</t>
    <rPh sb="0" eb="3">
      <t>サイタマケン</t>
    </rPh>
    <rPh sb="9" eb="11">
      <t>キョウカイ</t>
    </rPh>
    <rPh sb="11" eb="13">
      <t>チク</t>
    </rPh>
    <rPh sb="13" eb="15">
      <t>タントウ</t>
    </rPh>
    <rPh sb="15" eb="17">
      <t>イイン</t>
    </rPh>
    <phoneticPr fontId="1"/>
  </si>
  <si>
    <t>FAX番号</t>
    <rPh sb="3" eb="5">
      <t>バンゴウ</t>
    </rPh>
    <phoneticPr fontId="1"/>
  </si>
  <si>
    <t>浦和明の星中学校</t>
  </si>
  <si>
    <t>336-0926</t>
  </si>
  <si>
    <t>さいたま市緑区東浦和6-4-19</t>
    <rPh sb="4" eb="5">
      <t>シ</t>
    </rPh>
    <rPh sb="5" eb="7">
      <t>ミドリク</t>
    </rPh>
    <rPh sb="7" eb="10">
      <t>ヒガシウラワ</t>
    </rPh>
    <phoneticPr fontId="1"/>
  </si>
  <si>
    <t>048-873-1160</t>
  </si>
  <si>
    <t>048-875-3491</t>
  </si>
  <si>
    <t>浦和実業学園中学校</t>
  </si>
  <si>
    <t>336-0025</t>
  </si>
  <si>
    <t>さいたま市南区文蔵3-9-1</t>
    <rPh sb="5" eb="7">
      <t>ミナミク</t>
    </rPh>
    <rPh sb="7" eb="9">
      <t>ブンゾウ</t>
    </rPh>
    <phoneticPr fontId="1"/>
  </si>
  <si>
    <t>048-861-6131</t>
  </si>
  <si>
    <t>048-861-6132</t>
  </si>
  <si>
    <t>開智中学校</t>
  </si>
  <si>
    <t>339-0004</t>
  </si>
  <si>
    <t>さいたま市岩槻区徳力西186</t>
    <rPh sb="5" eb="8">
      <t>イワツキク</t>
    </rPh>
    <rPh sb="8" eb="10">
      <t>トクリキ</t>
    </rPh>
    <rPh sb="10" eb="11">
      <t>ニシ</t>
    </rPh>
    <phoneticPr fontId="1"/>
  </si>
  <si>
    <t>048-795-0777</t>
  </si>
  <si>
    <t>048-795-0666</t>
  </si>
  <si>
    <t>さいたま市立内谷中学校</t>
    <rPh sb="4" eb="6">
      <t>シリツ</t>
    </rPh>
    <phoneticPr fontId="1"/>
  </si>
  <si>
    <t>336-0034</t>
  </si>
  <si>
    <t>さいたま市南区内谷6-10-1</t>
  </si>
  <si>
    <t>048-861-7570</t>
  </si>
  <si>
    <t>048-836-1586</t>
  </si>
  <si>
    <t>さいたま市立浦和中学校</t>
    <rPh sb="4" eb="6">
      <t>シリツ</t>
    </rPh>
    <phoneticPr fontId="1"/>
  </si>
  <si>
    <t>330-0073</t>
  </si>
  <si>
    <t>さいたま市浦和区元町1-28-17</t>
    <rPh sb="5" eb="8">
      <t>ウラワク</t>
    </rPh>
    <rPh sb="8" eb="10">
      <t>モトマチ</t>
    </rPh>
    <phoneticPr fontId="1"/>
  </si>
  <si>
    <t>048-840-1036</t>
  </si>
  <si>
    <t>048-853-6009</t>
  </si>
  <si>
    <t>さいたま市立大久保中学校</t>
    <rPh sb="4" eb="6">
      <t>シリツ</t>
    </rPh>
    <phoneticPr fontId="1"/>
  </si>
  <si>
    <t>338-0815</t>
  </si>
  <si>
    <t>さいたま市桜区五関282</t>
  </si>
  <si>
    <t>048-852-3554</t>
  </si>
  <si>
    <t>048-840-1430</t>
  </si>
  <si>
    <t>さいたま市立大宮八幡中学校</t>
    <rPh sb="4" eb="6">
      <t>シリツ</t>
    </rPh>
    <phoneticPr fontId="1"/>
  </si>
  <si>
    <t>337-0041</t>
  </si>
  <si>
    <t>さいたま市見沼区大字南中丸357</t>
  </si>
  <si>
    <t>048-687-8800</t>
  </si>
  <si>
    <t>048-687-9301</t>
  </si>
  <si>
    <t>さいたま市立尾間木中学校</t>
    <rPh sb="4" eb="6">
      <t>シリツ</t>
    </rPh>
    <phoneticPr fontId="1"/>
  </si>
  <si>
    <t>336-0923</t>
  </si>
  <si>
    <t>さいたま市緑区東浦和4-29-1</t>
  </si>
  <si>
    <t>048-874-9733</t>
  </si>
  <si>
    <t>048-810-1127</t>
  </si>
  <si>
    <t>さいたま市立片柳中学校</t>
    <rPh sb="4" eb="6">
      <t>シリツ</t>
    </rPh>
    <phoneticPr fontId="1"/>
  </si>
  <si>
    <t>337-0033</t>
  </si>
  <si>
    <t>さいたま市見沼区大字御蔵551</t>
  </si>
  <si>
    <t>048-683-3173</t>
  </si>
  <si>
    <t>048-683-8963</t>
  </si>
  <si>
    <t>さいたま市立上大久保中学校</t>
    <rPh sb="4" eb="6">
      <t>シリツ</t>
    </rPh>
    <phoneticPr fontId="1"/>
  </si>
  <si>
    <t>338-0824</t>
  </si>
  <si>
    <t>さいたま市桜区上大久保861-1</t>
  </si>
  <si>
    <t>048-855-3901</t>
  </si>
  <si>
    <t>048-840-1431</t>
  </si>
  <si>
    <t>さいたま市立川通中学校</t>
    <rPh sb="4" eb="6">
      <t>シリツ</t>
    </rPh>
    <phoneticPr fontId="1"/>
  </si>
  <si>
    <t>339-0011</t>
  </si>
  <si>
    <t>さいたま市岩槻区長宮435</t>
    <rPh sb="5" eb="8">
      <t>イワツキク</t>
    </rPh>
    <rPh sb="8" eb="10">
      <t>ナガミヤ</t>
    </rPh>
    <phoneticPr fontId="1"/>
  </si>
  <si>
    <t>048-799-1061</t>
  </si>
  <si>
    <t>048-799-0436</t>
  </si>
  <si>
    <t>さいたま市立木崎中学校</t>
    <rPh sb="4" eb="6">
      <t>シリツ</t>
    </rPh>
    <phoneticPr fontId="1"/>
  </si>
  <si>
    <t>336-0909</t>
  </si>
  <si>
    <t>さいたま市浦和区瀬ｹ崎2-17-1</t>
  </si>
  <si>
    <t>048-886-4302</t>
  </si>
  <si>
    <t>048-811-1337</t>
  </si>
  <si>
    <t>さいたま市立岸中学校</t>
    <rPh sb="4" eb="6">
      <t>シリツ</t>
    </rPh>
    <phoneticPr fontId="1"/>
  </si>
  <si>
    <t>336-0018</t>
  </si>
  <si>
    <t>さいたま市南区南本町2-25-27</t>
  </si>
  <si>
    <t>048-822-4022</t>
  </si>
  <si>
    <t>048-835-1358</t>
  </si>
  <si>
    <t>埼玉栄中学校</t>
  </si>
  <si>
    <t>331-0047</t>
  </si>
  <si>
    <t>さいたま市西区指扇3838</t>
  </si>
  <si>
    <t>048-624-6488</t>
  </si>
  <si>
    <t>048-621-2123</t>
  </si>
  <si>
    <t>さいたま市立指扇中学校</t>
    <rPh sb="4" eb="6">
      <t>シリツ</t>
    </rPh>
    <phoneticPr fontId="1"/>
  </si>
  <si>
    <t>331-0048</t>
  </si>
  <si>
    <t>さいたま市西区大字清河寺185-2</t>
  </si>
  <si>
    <t>048-624-6234</t>
  </si>
  <si>
    <t>048-624-2479</t>
  </si>
  <si>
    <t>さいたま市立第二東中学校</t>
    <rPh sb="4" eb="6">
      <t>シリツ</t>
    </rPh>
    <phoneticPr fontId="1"/>
  </si>
  <si>
    <t>330-0834</t>
  </si>
  <si>
    <t>さいたま市大宮区天沼町1-760</t>
  </si>
  <si>
    <t>048-643-2133</t>
  </si>
  <si>
    <t>048-643-3298</t>
  </si>
  <si>
    <t>さいたま市立田島中学校</t>
    <rPh sb="4" eb="6">
      <t>シリツ</t>
    </rPh>
    <phoneticPr fontId="1"/>
  </si>
  <si>
    <t>336-0037</t>
  </si>
  <si>
    <t>さいたま市桜区田島10-13-1</t>
  </si>
  <si>
    <t>048-864-3451</t>
  </si>
  <si>
    <t>048-836-1588</t>
  </si>
  <si>
    <t>さいたま市立土合中学校</t>
    <rPh sb="4" eb="6">
      <t>シリツ</t>
    </rPh>
    <phoneticPr fontId="1"/>
  </si>
  <si>
    <t>338-0836</t>
  </si>
  <si>
    <t>さいたま市桜区町谷1-19-1</t>
  </si>
  <si>
    <t>048-853-7200</t>
  </si>
  <si>
    <t>048-840-1432</t>
  </si>
  <si>
    <t>さいたま市立土屋中学校</t>
    <rPh sb="4" eb="6">
      <t>シリツ</t>
    </rPh>
    <phoneticPr fontId="1"/>
  </si>
  <si>
    <t>331-0062</t>
  </si>
  <si>
    <t>さいたま市西区大字土屋1766-1</t>
  </si>
  <si>
    <t>048-622-4611</t>
  </si>
  <si>
    <t>048-624-2135</t>
  </si>
  <si>
    <t>さいたま市立常盤中学校</t>
    <rPh sb="4" eb="6">
      <t>シリツ</t>
    </rPh>
    <phoneticPr fontId="1"/>
  </si>
  <si>
    <t>338-0805</t>
  </si>
  <si>
    <t>さいたま市浦和区針ｹ谷4-1-9</t>
  </si>
  <si>
    <t>048-831-3189</t>
  </si>
  <si>
    <t>048-830-1561</t>
  </si>
  <si>
    <t>さいたま市立日進中学校</t>
    <rPh sb="4" eb="6">
      <t>シリツ</t>
    </rPh>
    <phoneticPr fontId="1"/>
  </si>
  <si>
    <t>331-0825</t>
  </si>
  <si>
    <t>さいたま市北区櫛引町2-503-1</t>
  </si>
  <si>
    <t>048-663-1251</t>
  </si>
  <si>
    <t>048-663-0834</t>
  </si>
  <si>
    <t>さいたま市立原山中学校</t>
    <rPh sb="4" eb="6">
      <t>シリツ</t>
    </rPh>
    <phoneticPr fontId="1"/>
  </si>
  <si>
    <t>336-0015</t>
  </si>
  <si>
    <t>さいたま市緑区太田窪1-10-22</t>
  </si>
  <si>
    <t>048-882-3192</t>
  </si>
  <si>
    <t>048-811-1338</t>
  </si>
  <si>
    <t>さいたま市立春里中学校</t>
    <rPh sb="4" eb="6">
      <t>シリツ</t>
    </rPh>
    <phoneticPr fontId="1"/>
  </si>
  <si>
    <t>337-0005</t>
  </si>
  <si>
    <t>さいたま市見沼区大字小深作268-19</t>
  </si>
  <si>
    <t>048-683-3458</t>
  </si>
  <si>
    <t>048-683-8979</t>
  </si>
  <si>
    <t>さいたま市立春野中学校</t>
    <rPh sb="4" eb="6">
      <t>シリツ</t>
    </rPh>
    <phoneticPr fontId="1"/>
  </si>
  <si>
    <t>337-0002</t>
  </si>
  <si>
    <t>さいたま市見沼区春野2-2-1</t>
  </si>
  <si>
    <t>048-682-3951</t>
  </si>
  <si>
    <t>048-682-3952</t>
  </si>
  <si>
    <t>さいたま市立東浦和中学校</t>
    <rPh sb="4" eb="6">
      <t>シリツ</t>
    </rPh>
    <phoneticPr fontId="1"/>
  </si>
  <si>
    <t>さいたま市立三橋中学校</t>
    <rPh sb="4" eb="6">
      <t>シリツ</t>
    </rPh>
    <phoneticPr fontId="1"/>
  </si>
  <si>
    <t>330-0856</t>
  </si>
  <si>
    <t>さいたま市大宮区三橋1-1300</t>
  </si>
  <si>
    <t>048-641-0793</t>
  </si>
  <si>
    <t>048-641-6288</t>
  </si>
  <si>
    <t>さいたま市立三室中学校</t>
    <rPh sb="4" eb="6">
      <t>シリツ</t>
    </rPh>
    <phoneticPr fontId="1"/>
  </si>
  <si>
    <t>336-0912</t>
  </si>
  <si>
    <t>さいたま市緑区馬場1-38-2</t>
  </si>
  <si>
    <t>048-874-2331</t>
  </si>
  <si>
    <t>048-810-1125</t>
  </si>
  <si>
    <t>さいたま市立美園中学校</t>
    <rPh sb="4" eb="6">
      <t>シリツ</t>
    </rPh>
    <phoneticPr fontId="1"/>
  </si>
  <si>
    <t>336-0974</t>
  </si>
  <si>
    <t>さいたま市緑区大崎2550-3</t>
  </si>
  <si>
    <t>048-878-0019</t>
  </si>
  <si>
    <t>048-812-1049</t>
  </si>
  <si>
    <t>さいたま市立南浦和中学校</t>
    <rPh sb="4" eb="6">
      <t>シリツ</t>
    </rPh>
    <phoneticPr fontId="1"/>
  </si>
  <si>
    <t>336-0026</t>
  </si>
  <si>
    <t>さいたま市南区辻6-1-33</t>
  </si>
  <si>
    <t>048-863-0753</t>
  </si>
  <si>
    <t>048-836-1589</t>
  </si>
  <si>
    <t>さいたま市立本太中学校</t>
    <rPh sb="4" eb="6">
      <t>シリツ</t>
    </rPh>
    <phoneticPr fontId="1"/>
  </si>
  <si>
    <t>336-0901</t>
  </si>
  <si>
    <t>さいたま市浦和区領家1-4-15</t>
  </si>
  <si>
    <t>048-886-4305</t>
  </si>
  <si>
    <t>048-811-1339</t>
  </si>
  <si>
    <t>さいたま市立与野西中学校</t>
    <rPh sb="4" eb="6">
      <t>シリツ</t>
    </rPh>
    <phoneticPr fontId="1"/>
  </si>
  <si>
    <t>338-0013</t>
  </si>
  <si>
    <t>さいたま市中央区鈴谷8-10-33</t>
  </si>
  <si>
    <t>048-852-6235</t>
  </si>
  <si>
    <t>048-852-6253</t>
  </si>
  <si>
    <t>淑徳与野中学校</t>
  </si>
  <si>
    <t>338-0001</t>
  </si>
  <si>
    <t>さいたま市中央区上落合5-19-18</t>
    <rPh sb="5" eb="8">
      <t>チュウオウク</t>
    </rPh>
    <rPh sb="8" eb="11">
      <t>カミオチアイ</t>
    </rPh>
    <phoneticPr fontId="1"/>
  </si>
  <si>
    <t>048-840-1035</t>
  </si>
  <si>
    <t>048-853-6008</t>
  </si>
  <si>
    <t>川口市立小谷場中学校</t>
    <rPh sb="2" eb="4">
      <t>シリツ</t>
    </rPh>
    <phoneticPr fontId="1"/>
  </si>
  <si>
    <t>333-0857</t>
  </si>
  <si>
    <t>川口市小谷場1156</t>
    <rPh sb="0" eb="3">
      <t>カワグチシ</t>
    </rPh>
    <rPh sb="3" eb="6">
      <t>コヤバ</t>
    </rPh>
    <phoneticPr fontId="1"/>
  </si>
  <si>
    <t>048-267-1055</t>
  </si>
  <si>
    <t>048-267-1069</t>
  </si>
  <si>
    <t>川口市立岸川中学校</t>
    <rPh sb="2" eb="4">
      <t>シリツ</t>
    </rPh>
    <phoneticPr fontId="1"/>
  </si>
  <si>
    <t>333-0834</t>
  </si>
  <si>
    <t>川口市安行領根岸374-1</t>
  </si>
  <si>
    <t>048-268-4506</t>
  </si>
  <si>
    <t>048-268-4761</t>
  </si>
  <si>
    <t>川口市立北中学校</t>
    <rPh sb="2" eb="4">
      <t>シリツ</t>
    </rPh>
    <phoneticPr fontId="1"/>
  </si>
  <si>
    <t>川口市立在家中学校</t>
    <rPh sb="2" eb="4">
      <t>シリツ</t>
    </rPh>
    <phoneticPr fontId="1"/>
  </si>
  <si>
    <t>333-0853</t>
  </si>
  <si>
    <t>川口市安行領在家272</t>
  </si>
  <si>
    <t>048-295-4102</t>
  </si>
  <si>
    <t>048-295-5661</t>
  </si>
  <si>
    <t>川口市立芝中学校</t>
    <rPh sb="2" eb="4">
      <t>シリツ</t>
    </rPh>
    <phoneticPr fontId="1"/>
  </si>
  <si>
    <t>333-0866</t>
  </si>
  <si>
    <t>川口市芝6330</t>
  </si>
  <si>
    <t>048-265-3377</t>
  </si>
  <si>
    <t>048-268-4726</t>
  </si>
  <si>
    <t>川口市立芝東中学校</t>
    <rPh sb="2" eb="4">
      <t>シリツ</t>
    </rPh>
    <phoneticPr fontId="1"/>
  </si>
  <si>
    <t>333-0865</t>
  </si>
  <si>
    <t>川口市伊刈550</t>
  </si>
  <si>
    <t>048-265-3317</t>
  </si>
  <si>
    <t>048-268-4746</t>
  </si>
  <si>
    <t>川口市立戸塚中学校</t>
    <rPh sb="2" eb="4">
      <t>シリツ</t>
    </rPh>
    <phoneticPr fontId="1"/>
  </si>
  <si>
    <t>333-0805</t>
  </si>
  <si>
    <t>川口市戸塚鋏町3-1</t>
  </si>
  <si>
    <t>048-295-0776</t>
  </si>
  <si>
    <t>048-294-0436</t>
  </si>
  <si>
    <t>川口市立八幡木中学校</t>
    <rPh sb="2" eb="4">
      <t>シリツ</t>
    </rPh>
    <phoneticPr fontId="1"/>
  </si>
  <si>
    <t>334-0012</t>
  </si>
  <si>
    <t>川口市八幡木1-26-1</t>
    <rPh sb="0" eb="3">
      <t>カワグチシ</t>
    </rPh>
    <rPh sb="3" eb="6">
      <t>ハチマンギ</t>
    </rPh>
    <phoneticPr fontId="1"/>
  </si>
  <si>
    <t>048-283-4006</t>
  </si>
  <si>
    <t>048-282-6633</t>
  </si>
  <si>
    <t>草加市立草加中学校</t>
    <rPh sb="2" eb="4">
      <t>シリツ</t>
    </rPh>
    <rPh sb="4" eb="6">
      <t>ソウカ</t>
    </rPh>
    <phoneticPr fontId="1"/>
  </si>
  <si>
    <t>草加市立青柳中学校</t>
    <rPh sb="2" eb="4">
      <t>シリツ</t>
    </rPh>
    <phoneticPr fontId="1"/>
  </si>
  <si>
    <t>340-0002</t>
  </si>
  <si>
    <t>草加市青柳8-58-10</t>
  </si>
  <si>
    <t>048-936-4001</t>
  </si>
  <si>
    <t>048-936-4002</t>
  </si>
  <si>
    <t>草加市立川柳中学校</t>
    <rPh sb="2" eb="4">
      <t>シリツ</t>
    </rPh>
    <phoneticPr fontId="1"/>
  </si>
  <si>
    <t>草加市青柳7-35-1</t>
  </si>
  <si>
    <t>048-931-5827</t>
  </si>
  <si>
    <t>048-931-5828</t>
  </si>
  <si>
    <t>草加市立瀬崎中学校</t>
    <rPh sb="2" eb="4">
      <t>シリツ</t>
    </rPh>
    <phoneticPr fontId="1"/>
  </si>
  <si>
    <t>340-0022</t>
  </si>
  <si>
    <t>草加市瀬崎町925-2</t>
  </si>
  <si>
    <t>048-927-6297</t>
  </si>
  <si>
    <t>048-927-6298</t>
  </si>
  <si>
    <t>草加市立松江中学校</t>
    <rPh sb="2" eb="4">
      <t>シリツ</t>
    </rPh>
    <phoneticPr fontId="1"/>
  </si>
  <si>
    <t>340-0013</t>
  </si>
  <si>
    <t>草加市松江町3-14-33</t>
  </si>
  <si>
    <t>048-936-9903</t>
  </si>
  <si>
    <t>048-936-9904</t>
  </si>
  <si>
    <t>草加市立谷塚中学校</t>
    <rPh sb="2" eb="4">
      <t>シリツ</t>
    </rPh>
    <phoneticPr fontId="1"/>
  </si>
  <si>
    <t>340-0024</t>
  </si>
  <si>
    <t>草加市谷塚上町62</t>
  </si>
  <si>
    <t>048-925-2421</t>
  </si>
  <si>
    <t>048-925-3456</t>
  </si>
  <si>
    <t>草加市立両新田中学校</t>
    <rPh sb="2" eb="4">
      <t>シリツ</t>
    </rPh>
    <phoneticPr fontId="1"/>
  </si>
  <si>
    <t>340-0027</t>
  </si>
  <si>
    <t>草加市両新田西町368-1</t>
  </si>
  <si>
    <t>048-924-5051</t>
  </si>
  <si>
    <t>048-924-5052</t>
  </si>
  <si>
    <t>戸田市立戸田中学校</t>
    <rPh sb="2" eb="4">
      <t>シリツ</t>
    </rPh>
    <rPh sb="4" eb="6">
      <t>トダ</t>
    </rPh>
    <phoneticPr fontId="1"/>
  </si>
  <si>
    <t>335-0023</t>
  </si>
  <si>
    <t>戸田市本町5-8-46</t>
  </si>
  <si>
    <t>048-442-2627</t>
  </si>
  <si>
    <t>048-443-9193</t>
  </si>
  <si>
    <t>戸田市立戸田新曽中学校</t>
    <rPh sb="2" eb="4">
      <t>シリツ</t>
    </rPh>
    <rPh sb="4" eb="6">
      <t>トダ</t>
    </rPh>
    <phoneticPr fontId="1"/>
  </si>
  <si>
    <t>335-0021</t>
  </si>
  <si>
    <t>戸田市新曽1488</t>
  </si>
  <si>
    <t>048-443-4512</t>
  </si>
  <si>
    <t>048-443-9504</t>
  </si>
  <si>
    <t>戸田市立戸田東中学校</t>
    <rPh sb="2" eb="4">
      <t>シリツ</t>
    </rPh>
    <rPh sb="4" eb="6">
      <t>トダ</t>
    </rPh>
    <phoneticPr fontId="1"/>
  </si>
  <si>
    <t>335-0011</t>
  </si>
  <si>
    <t>戸田市下戸田1-11-15</t>
  </si>
  <si>
    <t>048-442-5844</t>
  </si>
  <si>
    <t>048-443-9270</t>
  </si>
  <si>
    <t>蕨市立第一中学校</t>
    <rPh sb="0" eb="1">
      <t>ワラビ</t>
    </rPh>
    <rPh sb="1" eb="3">
      <t>シリツ</t>
    </rPh>
    <rPh sb="3" eb="4">
      <t>ダイ</t>
    </rPh>
    <phoneticPr fontId="1"/>
  </si>
  <si>
    <t>335-0003</t>
  </si>
  <si>
    <t>蕨市南町3-1-29</t>
  </si>
  <si>
    <t>048-442-2533</t>
  </si>
  <si>
    <t>048-442-2525</t>
  </si>
  <si>
    <t>蕨市立東中学校</t>
    <rPh sb="0" eb="1">
      <t>ワラビ</t>
    </rPh>
    <rPh sb="1" eb="3">
      <t>シリツ</t>
    </rPh>
    <phoneticPr fontId="1"/>
  </si>
  <si>
    <t>335-0002</t>
  </si>
  <si>
    <t>蕨市塚越6-7-34</t>
    <rPh sb="0" eb="2">
      <t>ワラビシ</t>
    </rPh>
    <rPh sb="2" eb="4">
      <t>ツカコシ</t>
    </rPh>
    <phoneticPr fontId="1"/>
  </si>
  <si>
    <t>048-442-5370</t>
  </si>
  <si>
    <t>048-442-5377</t>
  </si>
  <si>
    <t>朝霞市立朝霞第一中学校</t>
    <rPh sb="0" eb="2">
      <t>アサカ</t>
    </rPh>
    <rPh sb="2" eb="4">
      <t>シリツ</t>
    </rPh>
    <phoneticPr fontId="1"/>
  </si>
  <si>
    <t>351-0013</t>
  </si>
  <si>
    <t>朝霞市膝折2-31</t>
  </si>
  <si>
    <t>048-461-0076</t>
  </si>
  <si>
    <t>048-467-4741</t>
  </si>
  <si>
    <t>朝霞市立朝霞第三中学校</t>
    <rPh sb="0" eb="2">
      <t>アサカ</t>
    </rPh>
    <rPh sb="2" eb="4">
      <t>シリツ</t>
    </rPh>
    <phoneticPr fontId="1"/>
  </si>
  <si>
    <t>351-0023</t>
  </si>
  <si>
    <t>朝霞市溝沼1043-1</t>
  </si>
  <si>
    <t>048-464-7575</t>
  </si>
  <si>
    <t>048-460-2280</t>
  </si>
  <si>
    <t>朝霞市立朝霞第四中学校</t>
    <rPh sb="0" eb="2">
      <t>アサカ</t>
    </rPh>
    <rPh sb="2" eb="4">
      <t>シリツ</t>
    </rPh>
    <phoneticPr fontId="1"/>
  </si>
  <si>
    <t>351-0012</t>
  </si>
  <si>
    <t>朝霞市栄町5-1-60</t>
  </si>
  <si>
    <t>048-466-4711</t>
  </si>
  <si>
    <t>048-467-4744</t>
  </si>
  <si>
    <t>志木市立志木第二中学校</t>
    <rPh sb="0" eb="2">
      <t>シキ</t>
    </rPh>
    <rPh sb="2" eb="4">
      <t>シリツ</t>
    </rPh>
    <phoneticPr fontId="1"/>
  </si>
  <si>
    <t>353-0006</t>
  </si>
  <si>
    <t>志木市館1-3-1</t>
  </si>
  <si>
    <t>048-473-2379</t>
  </si>
  <si>
    <t>048-474-6617</t>
  </si>
  <si>
    <t>志木市立宗岡中学校</t>
    <rPh sb="2" eb="4">
      <t>シリツ</t>
    </rPh>
    <phoneticPr fontId="1"/>
  </si>
  <si>
    <t>353-0001</t>
  </si>
  <si>
    <t>志木市上宗岡1-8-1</t>
  </si>
  <si>
    <t>048-471-2241</t>
  </si>
  <si>
    <t>048-474-6599</t>
  </si>
  <si>
    <t>西武台新座中学校</t>
  </si>
  <si>
    <t>352-8508</t>
  </si>
  <si>
    <t>新座市中野2-9-1</t>
    <rPh sb="3" eb="5">
      <t>ナカノ</t>
    </rPh>
    <phoneticPr fontId="1"/>
  </si>
  <si>
    <t>048-481-1701</t>
  </si>
  <si>
    <t>048-479-2501</t>
  </si>
  <si>
    <t>新座市立新座中学校</t>
    <rPh sb="0" eb="2">
      <t>ニイザ</t>
    </rPh>
    <rPh sb="2" eb="4">
      <t>シリツ</t>
    </rPh>
    <phoneticPr fontId="1"/>
  </si>
  <si>
    <t>上尾</t>
    <rPh sb="0" eb="2">
      <t>アゲオ</t>
    </rPh>
    <phoneticPr fontId="1"/>
  </si>
  <si>
    <t>上尾市立上尾中学校</t>
    <rPh sb="0" eb="2">
      <t>アゲオ</t>
    </rPh>
    <rPh sb="2" eb="4">
      <t>シリツ</t>
    </rPh>
    <phoneticPr fontId="1"/>
  </si>
  <si>
    <t>362-0034</t>
  </si>
  <si>
    <t>上尾市愛宕3-23-24</t>
  </si>
  <si>
    <t>048-771-0129</t>
  </si>
  <si>
    <t>048-771-9215</t>
  </si>
  <si>
    <t>上尾市立大谷中学校</t>
    <rPh sb="2" eb="4">
      <t>シリツ</t>
    </rPh>
    <phoneticPr fontId="1"/>
  </si>
  <si>
    <t>362-0048</t>
  </si>
  <si>
    <t>上尾市川304</t>
  </si>
  <si>
    <t>048-781-9080</t>
  </si>
  <si>
    <t>048-726-3959</t>
  </si>
  <si>
    <t>上尾市立瓦葺中学校</t>
    <rPh sb="2" eb="4">
      <t>シリツ</t>
    </rPh>
    <phoneticPr fontId="1"/>
  </si>
  <si>
    <t>362-0022</t>
  </si>
  <si>
    <t>上尾市瓦葺163</t>
  </si>
  <si>
    <t>048-722-2101</t>
  </si>
  <si>
    <t>048-721-9809</t>
  </si>
  <si>
    <t>上尾市立西中学校</t>
    <rPh sb="2" eb="4">
      <t>シリツ</t>
    </rPh>
    <phoneticPr fontId="1"/>
  </si>
  <si>
    <t>362-0047</t>
  </si>
  <si>
    <t>上尾市今泉515</t>
  </si>
  <si>
    <t>048-781-1541</t>
  </si>
  <si>
    <t>048-726-2985</t>
  </si>
  <si>
    <t>上尾市立原市中学校</t>
    <rPh sb="2" eb="4">
      <t>シリツ</t>
    </rPh>
    <phoneticPr fontId="1"/>
  </si>
  <si>
    <t>上尾市立東中学校</t>
    <rPh sb="2" eb="4">
      <t>シリツ</t>
    </rPh>
    <phoneticPr fontId="1"/>
  </si>
  <si>
    <t>362-0013</t>
  </si>
  <si>
    <t>上尾市上尾村479</t>
  </si>
  <si>
    <t>048-775-6566</t>
  </si>
  <si>
    <t>048-775-1165</t>
  </si>
  <si>
    <t>上尾市立南中学校</t>
    <rPh sb="2" eb="4">
      <t>シリツ</t>
    </rPh>
    <phoneticPr fontId="1"/>
  </si>
  <si>
    <t>362-0064</t>
  </si>
  <si>
    <t>上尾市大谷本郷124</t>
  </si>
  <si>
    <t>048-781-2299</t>
  </si>
  <si>
    <t>048-726-3347</t>
  </si>
  <si>
    <t>埼玉県立伊奈学園中学校</t>
    <rPh sb="0" eb="2">
      <t>サイタマ</t>
    </rPh>
    <rPh sb="2" eb="4">
      <t>ケンリツ</t>
    </rPh>
    <phoneticPr fontId="1"/>
  </si>
  <si>
    <t>362-0802</t>
  </si>
  <si>
    <t>北足立郡伊奈町羽貫1300-1</t>
    <rPh sb="0" eb="4">
      <t>キタアダチグン</t>
    </rPh>
    <rPh sb="4" eb="7">
      <t>イナマチ</t>
    </rPh>
    <rPh sb="7" eb="9">
      <t>ハヌキ</t>
    </rPh>
    <phoneticPr fontId="1"/>
  </si>
  <si>
    <t>048-729-2882</t>
  </si>
  <si>
    <t>048-729ｰ0194</t>
  </si>
  <si>
    <t>桶川市立桶川中学校</t>
    <rPh sb="0" eb="2">
      <t>オケガワ</t>
    </rPh>
    <rPh sb="2" eb="4">
      <t>シリツ</t>
    </rPh>
    <phoneticPr fontId="1"/>
  </si>
  <si>
    <t>363-0021</t>
  </si>
  <si>
    <t>桶川市泉1-5-10</t>
  </si>
  <si>
    <t>048-787-1311</t>
  </si>
  <si>
    <t>048-787-5047</t>
  </si>
  <si>
    <t>桶川市立加納中学校</t>
    <rPh sb="2" eb="4">
      <t>シリツ</t>
    </rPh>
    <phoneticPr fontId="1"/>
  </si>
  <si>
    <t>363-0001</t>
  </si>
  <si>
    <t>桶川市加納1279</t>
  </si>
  <si>
    <t>048-728-3061</t>
  </si>
  <si>
    <t>048-728-6043</t>
  </si>
  <si>
    <t>桶川市立西中学校</t>
    <rPh sb="2" eb="4">
      <t>シリツ</t>
    </rPh>
    <phoneticPr fontId="1"/>
  </si>
  <si>
    <t>363-0027</t>
  </si>
  <si>
    <t>桶川市川田谷3680-1</t>
  </si>
  <si>
    <t>048-787-1342</t>
  </si>
  <si>
    <t>048-787-3564</t>
  </si>
  <si>
    <t>北本市立宮内中学校</t>
    <rPh sb="2" eb="4">
      <t>シリツ</t>
    </rPh>
    <phoneticPr fontId="1"/>
  </si>
  <si>
    <t>346-0002</t>
  </si>
  <si>
    <t>北本市宮内4-322</t>
  </si>
  <si>
    <t>048-543-2900</t>
  </si>
  <si>
    <t>048-543-2901</t>
  </si>
  <si>
    <t>北本市立東中学校</t>
    <rPh sb="2" eb="4">
      <t>シリツ</t>
    </rPh>
    <phoneticPr fontId="1"/>
  </si>
  <si>
    <t>364-0004</t>
  </si>
  <si>
    <t>北本市山中2-128</t>
  </si>
  <si>
    <t>048-592-3145</t>
  </si>
  <si>
    <t>048-592-3149</t>
  </si>
  <si>
    <t>鴻巣市立赤見台中学校</t>
    <rPh sb="2" eb="4">
      <t>シリツ</t>
    </rPh>
    <phoneticPr fontId="1"/>
  </si>
  <si>
    <t>365-0064</t>
  </si>
  <si>
    <t>鴻巣市赤見台4-25-1</t>
  </si>
  <si>
    <t>048-596-6002</t>
  </si>
  <si>
    <t>048-597-0268</t>
  </si>
  <si>
    <t>鴻巣市立吹上中学校</t>
    <rPh sb="2" eb="4">
      <t>シリツ</t>
    </rPh>
    <phoneticPr fontId="1"/>
  </si>
  <si>
    <t>369-0121</t>
  </si>
  <si>
    <t>鴻巣市吹上富士見1-6-1</t>
    <rPh sb="0" eb="3">
      <t>コウノスシ</t>
    </rPh>
    <phoneticPr fontId="1"/>
  </si>
  <si>
    <t>048-548-0051</t>
  </si>
  <si>
    <t>048-547-1470</t>
  </si>
  <si>
    <t>鴻巣市立吹上北中学校</t>
    <rPh sb="2" eb="4">
      <t>シリツ</t>
    </rPh>
    <phoneticPr fontId="1"/>
  </si>
  <si>
    <t>鴻巣市鎌塚550</t>
    <rPh sb="0" eb="3">
      <t>コウノスシ</t>
    </rPh>
    <phoneticPr fontId="1"/>
  </si>
  <si>
    <t>鴻巣市立鴻巣南中学校</t>
    <rPh sb="2" eb="4">
      <t>シリツ</t>
    </rPh>
    <rPh sb="4" eb="6">
      <t>コウノス</t>
    </rPh>
    <phoneticPr fontId="1"/>
  </si>
  <si>
    <t>365-0043</t>
  </si>
  <si>
    <t>鴻巣市大字原馬室3685</t>
  </si>
  <si>
    <t>048-542-2861</t>
  </si>
  <si>
    <t>048-542-1789</t>
  </si>
  <si>
    <t>入間市立金子中学校</t>
    <rPh sb="2" eb="4">
      <t>シリツ</t>
    </rPh>
    <phoneticPr fontId="1"/>
  </si>
  <si>
    <t>358-0043</t>
  </si>
  <si>
    <t>入間市西三ツ木187</t>
  </si>
  <si>
    <t>04-2936-0131</t>
  </si>
  <si>
    <t>04-2936-4074</t>
  </si>
  <si>
    <t>川越市立霞ケ関西中学校</t>
    <rPh sb="2" eb="4">
      <t>シリツ</t>
    </rPh>
    <phoneticPr fontId="1"/>
  </si>
  <si>
    <t>350-1175</t>
  </si>
  <si>
    <t>川越市笠幡3464-3</t>
  </si>
  <si>
    <t>049-231-0188</t>
  </si>
  <si>
    <t>049-239-1100</t>
  </si>
  <si>
    <t>川越市立福原中学校</t>
    <rPh sb="2" eb="4">
      <t>シリツ</t>
    </rPh>
    <phoneticPr fontId="1"/>
  </si>
  <si>
    <t>坂戸市立住吉中学校</t>
    <rPh sb="2" eb="4">
      <t>シリツ</t>
    </rPh>
    <phoneticPr fontId="1"/>
  </si>
  <si>
    <t>350-0209</t>
  </si>
  <si>
    <t>坂戸市塚越114-1</t>
  </si>
  <si>
    <t>049-281-0301</t>
  </si>
  <si>
    <t>049-284-6673</t>
  </si>
  <si>
    <t>狭山市立山王中学校</t>
    <rPh sb="2" eb="4">
      <t>シリツ</t>
    </rPh>
    <phoneticPr fontId="1"/>
  </si>
  <si>
    <t>350-1316</t>
  </si>
  <si>
    <t>狭山市南入曽157</t>
  </si>
  <si>
    <t>04-2957-4891</t>
  </si>
  <si>
    <t>04-2957-4892</t>
  </si>
  <si>
    <t>狭山市立中央中学校</t>
    <rPh sb="2" eb="4">
      <t>シリツ</t>
    </rPh>
    <phoneticPr fontId="1"/>
  </si>
  <si>
    <t>350-1305</t>
  </si>
  <si>
    <t>狭山市入間川1752-1</t>
  </si>
  <si>
    <t>04-2959-2277</t>
  </si>
  <si>
    <t>04-2959-2263</t>
  </si>
  <si>
    <t>秀明中学校</t>
  </si>
  <si>
    <t>川越市笠幡川向4792</t>
  </si>
  <si>
    <t>049-232-6611</t>
  </si>
  <si>
    <t>049-233-7713</t>
  </si>
  <si>
    <t>西武学園文理中学校</t>
  </si>
  <si>
    <t>350-1336</t>
  </si>
  <si>
    <t>狭山市柏原新田下河原311-1</t>
  </si>
  <si>
    <t>04-2954-4080</t>
  </si>
  <si>
    <t>04-2952-7015</t>
  </si>
  <si>
    <t>ふじみ野市立福岡中学校</t>
    <rPh sb="4" eb="6">
      <t>シリツ</t>
    </rPh>
    <phoneticPr fontId="1"/>
  </si>
  <si>
    <t>356-0017</t>
  </si>
  <si>
    <t>ふじみ野市上野台3-3-1</t>
    <rPh sb="3" eb="4">
      <t>ノ</t>
    </rPh>
    <rPh sb="4" eb="5">
      <t>シ</t>
    </rPh>
    <rPh sb="5" eb="8">
      <t>ウワノダイ</t>
    </rPh>
    <phoneticPr fontId="1"/>
  </si>
  <si>
    <t>049-261-0142</t>
  </si>
  <si>
    <t>049-266-3106</t>
  </si>
  <si>
    <t>星野学園中学校</t>
  </si>
  <si>
    <t>350-0824</t>
  </si>
  <si>
    <t>川越市石原町2-71-11</t>
    <rPh sb="0" eb="3">
      <t>カワゴエシ</t>
    </rPh>
    <rPh sb="3" eb="5">
      <t>イシハラ</t>
    </rPh>
    <rPh sb="5" eb="6">
      <t>マチ</t>
    </rPh>
    <phoneticPr fontId="1"/>
  </si>
  <si>
    <t>049-223-2888</t>
  </si>
  <si>
    <t>049-226-3402</t>
  </si>
  <si>
    <t>毛呂山市立毛呂山中学校</t>
    <rPh sb="3" eb="5">
      <t>シリツ</t>
    </rPh>
    <rPh sb="5" eb="8">
      <t>モロヤマ</t>
    </rPh>
    <phoneticPr fontId="1"/>
  </si>
  <si>
    <t>350-0441</t>
  </si>
  <si>
    <t>入間郡毛呂山町岩井2675</t>
  </si>
  <si>
    <t>049-294-0019</t>
  </si>
  <si>
    <t>049-294-0421</t>
  </si>
  <si>
    <t>大妻嵐山中学校</t>
  </si>
  <si>
    <t>355-0221</t>
  </si>
  <si>
    <t>比企郡嵐山町菅谷558</t>
  </si>
  <si>
    <t>0493-62-2281</t>
  </si>
  <si>
    <t>0493-62-1138</t>
  </si>
  <si>
    <t>ときがわ町立都幾川中学校</t>
    <rPh sb="4" eb="6">
      <t>チョウリツ</t>
    </rPh>
    <phoneticPr fontId="1"/>
  </si>
  <si>
    <t>355-0361</t>
  </si>
  <si>
    <t>比企郡ときがわ町桃木50</t>
  </si>
  <si>
    <t>0493-65-0155</t>
  </si>
  <si>
    <t>0493-65-2146</t>
  </si>
  <si>
    <t>東松山市立北中学校</t>
    <rPh sb="3" eb="5">
      <t>シリツ</t>
    </rPh>
    <phoneticPr fontId="1"/>
  </si>
  <si>
    <t>355-0005</t>
  </si>
  <si>
    <t>東松山市松山1815-2</t>
  </si>
  <si>
    <t>0493-23-1223</t>
  </si>
  <si>
    <t>0493-23-1235</t>
  </si>
  <si>
    <t>嵐山町立玉ノ岡中学校</t>
    <rPh sb="2" eb="4">
      <t>チョウリツ</t>
    </rPh>
    <phoneticPr fontId="1"/>
  </si>
  <si>
    <t>嵐山町立菅谷中学校</t>
    <rPh sb="2" eb="4">
      <t>チョウリツ</t>
    </rPh>
    <phoneticPr fontId="1"/>
  </si>
  <si>
    <t>比企郡嵐山町菅谷649</t>
  </si>
  <si>
    <t>0493-62-2055</t>
  </si>
  <si>
    <t>0493-62-4555</t>
  </si>
  <si>
    <t>吉見市立吉見中学校</t>
    <rPh sb="2" eb="4">
      <t>シリツ</t>
    </rPh>
    <rPh sb="4" eb="6">
      <t>ヨシミ</t>
    </rPh>
    <phoneticPr fontId="1"/>
  </si>
  <si>
    <t>355-0118</t>
  </si>
  <si>
    <t>比企郡吉見町下細谷1</t>
  </si>
  <si>
    <t>0493-54-1525</t>
  </si>
  <si>
    <t>0493-54-4321</t>
  </si>
  <si>
    <t>児玉</t>
    <rPh sb="0" eb="2">
      <t>コダマ</t>
    </rPh>
    <phoneticPr fontId="1"/>
  </si>
  <si>
    <t>神川町立神川中学校</t>
    <rPh sb="2" eb="4">
      <t>チョウリツ</t>
    </rPh>
    <rPh sb="4" eb="6">
      <t>カミカワ</t>
    </rPh>
    <rPh sb="6" eb="9">
      <t>チュウガッコウ</t>
    </rPh>
    <phoneticPr fontId="1"/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</si>
  <si>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1"/>
  </si>
  <si>
    <t>本庄東高等
学校附属中学校</t>
  </si>
  <si>
    <t>367-0025</t>
  </si>
  <si>
    <t>本庄市西五十子大塚318</t>
    <rPh sb="0" eb="3">
      <t>ホンジョウシ</t>
    </rPh>
    <rPh sb="3" eb="4">
      <t>ニシ</t>
    </rPh>
    <rPh sb="4" eb="6">
      <t>ゴジュウ</t>
    </rPh>
    <rPh sb="6" eb="7">
      <t>コ</t>
    </rPh>
    <rPh sb="7" eb="9">
      <t>オオツカ</t>
    </rPh>
    <phoneticPr fontId="1"/>
  </si>
  <si>
    <t>0495-27-6711</t>
  </si>
  <si>
    <t>0495-27-6741</t>
  </si>
  <si>
    <t>熊谷市立江南中学校</t>
    <rPh sb="2" eb="4">
      <t>シリツ</t>
    </rPh>
    <phoneticPr fontId="1"/>
  </si>
  <si>
    <t>360-0114</t>
  </si>
  <si>
    <t>熊谷市江南中央2-1-1</t>
    <rPh sb="0" eb="3">
      <t>クマガヤシ</t>
    </rPh>
    <rPh sb="3" eb="5">
      <t>コウナン</t>
    </rPh>
    <phoneticPr fontId="1"/>
  </si>
  <si>
    <t>048-536-1335</t>
  </si>
  <si>
    <t>048-536-1939</t>
  </si>
  <si>
    <t>深谷市立明戸中学校</t>
    <rPh sb="2" eb="4">
      <t>シリツ</t>
    </rPh>
    <phoneticPr fontId="1"/>
  </si>
  <si>
    <t>366-0016</t>
  </si>
  <si>
    <t>深谷市新井18</t>
  </si>
  <si>
    <t>048-571-0869</t>
  </si>
  <si>
    <t>048-573-0634</t>
  </si>
  <si>
    <t>深谷市立川本中学校</t>
    <rPh sb="2" eb="4">
      <t>シリツ</t>
    </rPh>
    <phoneticPr fontId="1"/>
  </si>
  <si>
    <t>369-1108</t>
  </si>
  <si>
    <t>深谷市田中530</t>
    <rPh sb="0" eb="3">
      <t>フカヤシ</t>
    </rPh>
    <phoneticPr fontId="1"/>
  </si>
  <si>
    <t>048-583-2014</t>
  </si>
  <si>
    <t>048-583-3004</t>
  </si>
  <si>
    <t>深谷市立豊里中学校</t>
    <rPh sb="2" eb="4">
      <t>シリツ</t>
    </rPh>
    <phoneticPr fontId="1"/>
  </si>
  <si>
    <t>366-0002</t>
  </si>
  <si>
    <t>深谷市下手計525</t>
  </si>
  <si>
    <t>048-587-2150</t>
  </si>
  <si>
    <t>048-587-2153</t>
  </si>
  <si>
    <t>深谷市立幡羅中学校</t>
    <rPh sb="2" eb="4">
      <t>シリツ</t>
    </rPh>
    <phoneticPr fontId="1"/>
  </si>
  <si>
    <t>深谷市立上柴中学校</t>
    <rPh sb="2" eb="4">
      <t>シリツ</t>
    </rPh>
    <rPh sb="4" eb="6">
      <t>カミシバ</t>
    </rPh>
    <phoneticPr fontId="1"/>
  </si>
  <si>
    <t>366-0052</t>
  </si>
  <si>
    <t>深谷市上柴町西2-23-1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</si>
  <si>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北埼</t>
    <rPh sb="0" eb="1">
      <t>キタ</t>
    </rPh>
    <phoneticPr fontId="1"/>
  </si>
  <si>
    <t>開智未来中学校</t>
  </si>
  <si>
    <t>349-1212</t>
  </si>
  <si>
    <t>加須市麦倉1238</t>
    <rPh sb="0" eb="3">
      <t>カゾシ</t>
    </rPh>
    <rPh sb="3" eb="5">
      <t>ムギクラ</t>
    </rPh>
    <phoneticPr fontId="1"/>
  </si>
  <si>
    <t>0280-61-2021</t>
  </si>
  <si>
    <t>0280-61-2023</t>
  </si>
  <si>
    <t>加須市立騎西中学校</t>
    <rPh sb="2" eb="4">
      <t>シリツ</t>
    </rPh>
    <phoneticPr fontId="1"/>
  </si>
  <si>
    <t>347-0105</t>
  </si>
  <si>
    <t>加須市騎西1001</t>
    <rPh sb="0" eb="3">
      <t>カゾシ</t>
    </rPh>
    <phoneticPr fontId="1"/>
  </si>
  <si>
    <t>0480-73-0039</t>
  </si>
  <si>
    <t>0480-73-1406</t>
  </si>
  <si>
    <t>加須市立北川辺中学校</t>
    <rPh sb="2" eb="4">
      <t>シリツ</t>
    </rPh>
    <phoneticPr fontId="1"/>
  </si>
  <si>
    <t>加須市麦倉3705</t>
    <rPh sb="0" eb="3">
      <t>カゾシ</t>
    </rPh>
    <phoneticPr fontId="1"/>
  </si>
  <si>
    <t>0280-62-2402</t>
  </si>
  <si>
    <t>0280-62-2768</t>
  </si>
  <si>
    <t>加須市立昭和中学校</t>
    <rPh sb="2" eb="4">
      <t>シリツ</t>
    </rPh>
    <phoneticPr fontId="1"/>
  </si>
  <si>
    <t>347-0011</t>
  </si>
  <si>
    <t>加須市北小浜70</t>
  </si>
  <si>
    <t>0480-61-0300</t>
  </si>
  <si>
    <t>0480-62-0854</t>
  </si>
  <si>
    <t>加須市立西中学校</t>
    <rPh sb="2" eb="4">
      <t>シリツ</t>
    </rPh>
    <phoneticPr fontId="1"/>
  </si>
  <si>
    <t>加須市立東中学校</t>
    <rPh sb="2" eb="4">
      <t>シリツ</t>
    </rPh>
    <phoneticPr fontId="1"/>
  </si>
  <si>
    <t>347-0032</t>
  </si>
  <si>
    <t>加須市花崎1-22-1</t>
  </si>
  <si>
    <t>0480-65-2206</t>
  </si>
  <si>
    <t>0480-65-2202</t>
  </si>
  <si>
    <t>加須市立平成中学校</t>
    <rPh sb="2" eb="4">
      <t>シリツ</t>
    </rPh>
    <phoneticPr fontId="1"/>
  </si>
  <si>
    <t>347-0015</t>
  </si>
  <si>
    <t>加須市南大桑1860</t>
  </si>
  <si>
    <t>0480-67-1221</t>
  </si>
  <si>
    <t>0480-67-1222</t>
  </si>
  <si>
    <t>行田市立行田中学校</t>
    <rPh sb="2" eb="4">
      <t>シリツ</t>
    </rPh>
    <rPh sb="4" eb="6">
      <t>ギョウダ</t>
    </rPh>
    <phoneticPr fontId="1"/>
  </si>
  <si>
    <t>361-0032</t>
  </si>
  <si>
    <t>行田市佐間3-3-8</t>
  </si>
  <si>
    <t>048-554-9196</t>
  </si>
  <si>
    <t>048-556-4092</t>
  </si>
  <si>
    <t>行田市立太田中学校</t>
    <rPh sb="2" eb="4">
      <t>シリツ</t>
    </rPh>
    <phoneticPr fontId="1"/>
  </si>
  <si>
    <t>361-0012</t>
  </si>
  <si>
    <t>行田市大字下須戸1164-1</t>
    <rPh sb="0" eb="2">
      <t>ギョウダ</t>
    </rPh>
    <rPh sb="2" eb="3">
      <t>シ</t>
    </rPh>
    <rPh sb="3" eb="5">
      <t>オオアザ</t>
    </rPh>
    <rPh sb="5" eb="6">
      <t>シモ</t>
    </rPh>
    <rPh sb="6" eb="7">
      <t>ス</t>
    </rPh>
    <rPh sb="7" eb="8">
      <t>ト</t>
    </rPh>
    <phoneticPr fontId="1"/>
  </si>
  <si>
    <t>048-559-3545</t>
  </si>
  <si>
    <t>048-559-0406</t>
  </si>
  <si>
    <t>行田市立忍中学校</t>
    <rPh sb="2" eb="4">
      <t>シリツ</t>
    </rPh>
    <phoneticPr fontId="1"/>
  </si>
  <si>
    <t>361-0052</t>
  </si>
  <si>
    <t>行田市本丸18-6</t>
  </si>
  <si>
    <t>048-554-9371</t>
  </si>
  <si>
    <t>048-554-9558</t>
  </si>
  <si>
    <t>行田市立長野中学校</t>
    <rPh sb="2" eb="4">
      <t>シリツ</t>
    </rPh>
    <phoneticPr fontId="1"/>
  </si>
  <si>
    <t>361-0022</t>
  </si>
  <si>
    <t>行田市桜町2-1-55</t>
    <rPh sb="0" eb="3">
      <t>ギョウダシ</t>
    </rPh>
    <rPh sb="3" eb="5">
      <t>サクラマチ</t>
    </rPh>
    <phoneticPr fontId="1"/>
  </si>
  <si>
    <t>048-554-2240</t>
  </si>
  <si>
    <t>048-554-2136</t>
  </si>
  <si>
    <t>行田市立西中学校</t>
    <rPh sb="2" eb="4">
      <t>シリツ</t>
    </rPh>
    <phoneticPr fontId="1"/>
  </si>
  <si>
    <t>361-0056</t>
  </si>
  <si>
    <t>行田市持田600</t>
  </si>
  <si>
    <t>048-553-1434</t>
  </si>
  <si>
    <t>048-553-1302</t>
  </si>
  <si>
    <t>羽生市立東中学校</t>
    <rPh sb="2" eb="4">
      <t>シリツ</t>
    </rPh>
    <phoneticPr fontId="1"/>
  </si>
  <si>
    <t>348-0017</t>
  </si>
  <si>
    <t>羽生市今泉1448</t>
    <rPh sb="0" eb="3">
      <t>ハニュウシ</t>
    </rPh>
    <rPh sb="3" eb="5">
      <t>イマイズミ</t>
    </rPh>
    <phoneticPr fontId="1"/>
  </si>
  <si>
    <t>048-565-3741</t>
  </si>
  <si>
    <t>048-565-1319</t>
  </si>
  <si>
    <t>羽生市立南中学校</t>
    <rPh sb="2" eb="4">
      <t>シリツ</t>
    </rPh>
    <phoneticPr fontId="1"/>
  </si>
  <si>
    <t>348-0046</t>
  </si>
  <si>
    <t>羽生市中岩瀬226</t>
    <rPh sb="0" eb="3">
      <t>ハニュウシ</t>
    </rPh>
    <rPh sb="3" eb="6">
      <t>ナカイワセ</t>
    </rPh>
    <phoneticPr fontId="1"/>
  </si>
  <si>
    <t>048-563-0253</t>
  </si>
  <si>
    <t>048-561-7921</t>
  </si>
  <si>
    <t>行田市立南河原中学校</t>
    <rPh sb="2" eb="4">
      <t>シリツ</t>
    </rPh>
    <phoneticPr fontId="1"/>
  </si>
  <si>
    <t>361-0084</t>
  </si>
  <si>
    <t>行田市南河原1081</t>
    <rPh sb="0" eb="3">
      <t>ギョウダシ</t>
    </rPh>
    <phoneticPr fontId="1"/>
  </si>
  <si>
    <t>048-557-0131</t>
  </si>
  <si>
    <t>048-557-4221</t>
  </si>
  <si>
    <t>行田市立見沼中学校</t>
    <rPh sb="2" eb="4">
      <t>シリツ</t>
    </rPh>
    <phoneticPr fontId="1"/>
  </si>
  <si>
    <t>361-0011</t>
  </si>
  <si>
    <t>行田市荒木4892</t>
    <rPh sb="0" eb="3">
      <t>ギョウダシ</t>
    </rPh>
    <rPh sb="3" eb="5">
      <t>アラキ</t>
    </rPh>
    <phoneticPr fontId="1"/>
  </si>
  <si>
    <t>048-557-2181</t>
  </si>
  <si>
    <t>048-557-3270</t>
  </si>
  <si>
    <t>越谷市立栄進中学校</t>
    <rPh sb="2" eb="4">
      <t>シリツ</t>
    </rPh>
    <phoneticPr fontId="1"/>
  </si>
  <si>
    <t>343-0025</t>
  </si>
  <si>
    <t>越谷市大沢659-1</t>
  </si>
  <si>
    <t>048-975-5551</t>
  </si>
  <si>
    <t>048-975-5641</t>
  </si>
  <si>
    <t>越谷市立大相模中学校</t>
    <rPh sb="2" eb="4">
      <t>シリツ</t>
    </rPh>
    <phoneticPr fontId="1"/>
  </si>
  <si>
    <t>343-0823</t>
  </si>
  <si>
    <t>越谷市相模町3-165</t>
  </si>
  <si>
    <t>048-987-2111</t>
  </si>
  <si>
    <t>048-987-2114</t>
  </si>
  <si>
    <t>越谷市立大袋中学校</t>
    <rPh sb="2" eb="4">
      <t>シリツ</t>
    </rPh>
    <phoneticPr fontId="1"/>
  </si>
  <si>
    <t>343-0034</t>
  </si>
  <si>
    <t>越谷市大竹236</t>
  </si>
  <si>
    <t>048-975-3830</t>
  </si>
  <si>
    <t>048-975-3463</t>
  </si>
  <si>
    <t>越谷市立北中学校</t>
    <rPh sb="2" eb="4">
      <t>シリツ</t>
    </rPh>
    <phoneticPr fontId="1"/>
  </si>
  <si>
    <t>343-0032</t>
  </si>
  <si>
    <t>越谷市袋山870</t>
  </si>
  <si>
    <t>048-975-1009</t>
  </si>
  <si>
    <t>048-975-1487</t>
  </si>
  <si>
    <t>越谷市立光陽中学校</t>
    <rPh sb="2" eb="4">
      <t>シリツ</t>
    </rPh>
    <phoneticPr fontId="1"/>
  </si>
  <si>
    <t>越谷市立新栄中学校</t>
    <rPh sb="2" eb="4">
      <t>シリツ</t>
    </rPh>
    <phoneticPr fontId="1"/>
  </si>
  <si>
    <t>343-0008</t>
  </si>
  <si>
    <t>越谷市大吉435</t>
  </si>
  <si>
    <t>048-976-6615</t>
  </si>
  <si>
    <t>048-976-6534</t>
  </si>
  <si>
    <t>越谷市立中央中学校</t>
    <rPh sb="2" eb="4">
      <t>シリツ</t>
    </rPh>
    <phoneticPr fontId="1"/>
  </si>
  <si>
    <t>343-0014</t>
  </si>
  <si>
    <t>越谷市越谷宮前1-18-1</t>
  </si>
  <si>
    <t>048-962-9180</t>
  </si>
  <si>
    <t>048-962-9158</t>
  </si>
  <si>
    <t>越谷市立西中学校</t>
    <rPh sb="2" eb="4">
      <t>シリツ</t>
    </rPh>
    <phoneticPr fontId="1"/>
  </si>
  <si>
    <t>343-0805</t>
  </si>
  <si>
    <t>越谷市神明町2-385</t>
  </si>
  <si>
    <t>048-976-5760</t>
  </si>
  <si>
    <t>048-976-5748</t>
  </si>
  <si>
    <t>越谷市立東中学校</t>
    <rPh sb="2" eb="4">
      <t>シリツ</t>
    </rPh>
    <phoneticPr fontId="1"/>
  </si>
  <si>
    <t>048ｰ962-2366</t>
  </si>
  <si>
    <t>越谷市立平方中学校</t>
    <rPh sb="2" eb="4">
      <t>シリツ</t>
    </rPh>
    <phoneticPr fontId="1"/>
  </si>
  <si>
    <t>343-0002</t>
  </si>
  <si>
    <t>越谷市平方2115</t>
  </si>
  <si>
    <t>048-977-3451</t>
  </si>
  <si>
    <t>048-977-3469</t>
  </si>
  <si>
    <t>越谷市立富士中学校</t>
    <rPh sb="2" eb="4">
      <t>シリツ</t>
    </rPh>
    <phoneticPr fontId="1"/>
  </si>
  <si>
    <t>343-0851</t>
  </si>
  <si>
    <t>越谷市七佐町2-85</t>
  </si>
  <si>
    <t>048-966-0317</t>
  </si>
  <si>
    <t>048-966-0836</t>
  </si>
  <si>
    <t>越谷市立北陽中学校</t>
    <rPh sb="2" eb="4">
      <t>シリツ</t>
    </rPh>
    <phoneticPr fontId="1"/>
  </si>
  <si>
    <t>343-0004</t>
  </si>
  <si>
    <t>越谷市大松450</t>
  </si>
  <si>
    <t>048-975-4925</t>
  </si>
  <si>
    <t>048-975-4591</t>
  </si>
  <si>
    <t>越谷市立南中学校</t>
    <rPh sb="2" eb="4">
      <t>シリツ</t>
    </rPh>
    <phoneticPr fontId="1"/>
  </si>
  <si>
    <t>越谷市川柳町1-198</t>
  </si>
  <si>
    <t>048-986-1031</t>
  </si>
  <si>
    <t>048-986-1035</t>
  </si>
  <si>
    <t>八潮市立八潮中学校</t>
    <rPh sb="2" eb="4">
      <t>シリツ</t>
    </rPh>
    <rPh sb="4" eb="6">
      <t>ヤシオ</t>
    </rPh>
    <phoneticPr fontId="1"/>
  </si>
  <si>
    <t>八潮市立大原中学校</t>
    <rPh sb="2" eb="4">
      <t>シリツ</t>
    </rPh>
    <phoneticPr fontId="1"/>
  </si>
  <si>
    <t>八潮市八潮5-9-1</t>
    <rPh sb="0" eb="3">
      <t>ヤシオシ</t>
    </rPh>
    <rPh sb="3" eb="5">
      <t>ヤシオ</t>
    </rPh>
    <phoneticPr fontId="1"/>
  </si>
  <si>
    <t>048-997-1023</t>
  </si>
  <si>
    <t>048-997-9067</t>
  </si>
  <si>
    <t>八潮市立八幡中学校</t>
    <rPh sb="2" eb="4">
      <t>シリツ</t>
    </rPh>
    <phoneticPr fontId="1"/>
  </si>
  <si>
    <t>340-0808</t>
  </si>
  <si>
    <t>八潮市緑町4-19-1</t>
    <rPh sb="3" eb="4">
      <t>ミドリ</t>
    </rPh>
    <rPh sb="4" eb="5">
      <t>マチ</t>
    </rPh>
    <phoneticPr fontId="1"/>
  </si>
  <si>
    <t>0489-97-1023</t>
  </si>
  <si>
    <t>0489-97-9069</t>
  </si>
  <si>
    <t>葛北</t>
    <rPh sb="0" eb="1">
      <t>カツ</t>
    </rPh>
    <rPh sb="1" eb="2">
      <t>ホク</t>
    </rPh>
    <phoneticPr fontId="1"/>
  </si>
  <si>
    <t>久喜市立久喜中学校</t>
    <rPh sb="2" eb="4">
      <t>シリツ</t>
    </rPh>
    <rPh sb="4" eb="6">
      <t>クキ</t>
    </rPh>
    <phoneticPr fontId="1"/>
  </si>
  <si>
    <t>346-0005</t>
  </si>
  <si>
    <t>久喜市本町4-1-1</t>
  </si>
  <si>
    <t>0480-21-0162</t>
  </si>
  <si>
    <t>0480-24-1775</t>
  </si>
  <si>
    <t>久喜市立太東中学校</t>
    <rPh sb="2" eb="4">
      <t>シリツ</t>
    </rPh>
    <phoneticPr fontId="1"/>
  </si>
  <si>
    <t>久喜市立東中学校</t>
    <rPh sb="2" eb="4">
      <t>シリツ</t>
    </rPh>
    <phoneticPr fontId="1"/>
  </si>
  <si>
    <t>346-0013</t>
  </si>
  <si>
    <t>久喜市青葉3-4-1</t>
  </si>
  <si>
    <t>0480-22-1213</t>
  </si>
  <si>
    <t>0480-24-1782</t>
  </si>
  <si>
    <t>久喜市立南中学校</t>
    <rPh sb="2" eb="4">
      <t>シリツ</t>
    </rPh>
    <phoneticPr fontId="1"/>
  </si>
  <si>
    <t>346-0029</t>
  </si>
  <si>
    <t>久喜市大字江面85</t>
  </si>
  <si>
    <t>0480-21-0544</t>
  </si>
  <si>
    <t>0480-24-1776</t>
  </si>
  <si>
    <t>久喜市立鷲宮中学校</t>
    <rPh sb="2" eb="4">
      <t>シリツ</t>
    </rPh>
    <phoneticPr fontId="1"/>
  </si>
  <si>
    <t>340-0217</t>
  </si>
  <si>
    <t>久喜市鷲宮782</t>
    <rPh sb="0" eb="3">
      <t>クキシ</t>
    </rPh>
    <phoneticPr fontId="1"/>
  </si>
  <si>
    <t>0480-58-1004</t>
  </si>
  <si>
    <t>0480-58-4106</t>
  </si>
  <si>
    <t>久喜市立鷲宮西中学校</t>
    <rPh sb="2" eb="4">
      <t>シリツ</t>
    </rPh>
    <phoneticPr fontId="1"/>
  </si>
  <si>
    <t>340-0211</t>
  </si>
  <si>
    <t>久喜市上内1797</t>
    <rPh sb="0" eb="3">
      <t>クキシ</t>
    </rPh>
    <phoneticPr fontId="1"/>
  </si>
  <si>
    <t>0480-58-9645</t>
  </si>
  <si>
    <t>0480-58-9662</t>
  </si>
  <si>
    <t>久喜市立鷲宮東中学校</t>
    <rPh sb="2" eb="4">
      <t>シリツ</t>
    </rPh>
    <phoneticPr fontId="1"/>
  </si>
  <si>
    <t>340-0201</t>
  </si>
  <si>
    <t>久喜市八甫4-46</t>
    <rPh sb="0" eb="3">
      <t>クキシ</t>
    </rPh>
    <phoneticPr fontId="1"/>
  </si>
  <si>
    <t>0480-58-2023</t>
  </si>
  <si>
    <t>0480-58-1307</t>
  </si>
  <si>
    <t>幸手市立幸手中学校</t>
    <rPh sb="2" eb="4">
      <t>シリツ</t>
    </rPh>
    <rPh sb="4" eb="6">
      <t>サッテ</t>
    </rPh>
    <phoneticPr fontId="1"/>
  </si>
  <si>
    <t>340-0111</t>
  </si>
  <si>
    <t>幸手市北1-7-4</t>
  </si>
  <si>
    <t>0480-42-0203</t>
  </si>
  <si>
    <t>0480-42-0228</t>
  </si>
  <si>
    <t>幸手市立西中学校</t>
  </si>
  <si>
    <t>340-0162</t>
  </si>
  <si>
    <t>幸手市下川崎387</t>
  </si>
  <si>
    <t>0480-43-4611</t>
  </si>
  <si>
    <t>0480-43-5290</t>
  </si>
  <si>
    <t>昌平中学校</t>
  </si>
  <si>
    <t>345-0044</t>
  </si>
  <si>
    <t>北葛飾郡杉戸町下野851</t>
    <rPh sb="7" eb="9">
      <t>シモノ</t>
    </rPh>
    <phoneticPr fontId="1"/>
  </si>
  <si>
    <t>0480-34-3381</t>
  </si>
  <si>
    <t>0480-34-9854</t>
  </si>
  <si>
    <t>白岡市立篠津中学校</t>
    <rPh sb="2" eb="4">
      <t>シリツ</t>
    </rPh>
    <phoneticPr fontId="1"/>
  </si>
  <si>
    <t>349-0204</t>
  </si>
  <si>
    <t>白岡市篠津2618</t>
    <rPh sb="2" eb="3">
      <t>シ</t>
    </rPh>
    <phoneticPr fontId="1"/>
  </si>
  <si>
    <t>0480-92-1508</t>
  </si>
  <si>
    <t>0480-92-1551</t>
  </si>
  <si>
    <t>宮代町立前原中学校</t>
    <rPh sb="0" eb="2">
      <t>ミヤシロ</t>
    </rPh>
    <rPh sb="2" eb="4">
      <t>チョウリツ</t>
    </rPh>
    <phoneticPr fontId="1"/>
  </si>
  <si>
    <t>345-0815</t>
  </si>
  <si>
    <t>南埼玉郡宮代町字中46</t>
  </si>
  <si>
    <t>0480-34-0631</t>
  </si>
  <si>
    <t>0480-34-0744</t>
  </si>
  <si>
    <t>杉戸町立杉戸中学校</t>
    <rPh sb="2" eb="4">
      <t>チョウリツ</t>
    </rPh>
    <rPh sb="4" eb="6">
      <t>スギト</t>
    </rPh>
    <phoneticPr fontId="1"/>
  </si>
  <si>
    <t>345-0035</t>
  </si>
  <si>
    <t>北葛飾郡杉戸町内田1-5-35</t>
  </si>
  <si>
    <t>0480-32-0132</t>
  </si>
  <si>
    <t>0480-32-0166</t>
  </si>
  <si>
    <t>杉戸町立広島中学校</t>
    <rPh sb="2" eb="4">
      <t>チョウリツ</t>
    </rPh>
    <phoneticPr fontId="1"/>
  </si>
  <si>
    <t>345-0024</t>
  </si>
  <si>
    <t>北葛飾郡杉戸町堤根4759</t>
  </si>
  <si>
    <t>0480-34-5791</t>
  </si>
  <si>
    <t>0480-35-2002</t>
  </si>
  <si>
    <t>蓮田市立黒浜中学校</t>
    <rPh sb="2" eb="4">
      <t>シリツ</t>
    </rPh>
    <phoneticPr fontId="1"/>
  </si>
  <si>
    <t>349-0101</t>
  </si>
  <si>
    <t>蓮田市黒浜4748-1</t>
  </si>
  <si>
    <t>048-768-0314</t>
  </si>
  <si>
    <t>048-768-0726</t>
  </si>
  <si>
    <t>蓮田市立蓮田南中学校</t>
    <rPh sb="2" eb="4">
      <t>シリツ</t>
    </rPh>
    <rPh sb="4" eb="6">
      <t>ハスダ</t>
    </rPh>
    <phoneticPr fontId="1"/>
  </si>
  <si>
    <t>葛南</t>
    <rPh sb="0" eb="1">
      <t>カツ</t>
    </rPh>
    <rPh sb="1" eb="2">
      <t>ミナミ</t>
    </rPh>
    <phoneticPr fontId="1"/>
  </si>
  <si>
    <t>春日部市立春日部中学校</t>
    <rPh sb="3" eb="5">
      <t>シリツ</t>
    </rPh>
    <rPh sb="5" eb="8">
      <t>カスカベ</t>
    </rPh>
    <phoneticPr fontId="1"/>
  </si>
  <si>
    <t>344-0061</t>
  </si>
  <si>
    <t>春日部市粕壁5951-2</t>
  </si>
  <si>
    <t>048-761-2254</t>
  </si>
  <si>
    <t>048-763-9609</t>
  </si>
  <si>
    <t>春日部市立飯沼中学校</t>
    <rPh sb="3" eb="5">
      <t>シリツ</t>
    </rPh>
    <phoneticPr fontId="1"/>
  </si>
  <si>
    <t>344-0124</t>
  </si>
  <si>
    <t>春日部市飯沼179</t>
    <rPh sb="0" eb="4">
      <t>カスカベシ</t>
    </rPh>
    <phoneticPr fontId="1"/>
  </si>
  <si>
    <t>048-746-7321</t>
  </si>
  <si>
    <t>048-746-7322</t>
  </si>
  <si>
    <t>春日部市立大沼中学校</t>
    <rPh sb="3" eb="5">
      <t>シリツ</t>
    </rPh>
    <phoneticPr fontId="1"/>
  </si>
  <si>
    <t>344-0038</t>
  </si>
  <si>
    <t>春日部市大沼6-75</t>
  </si>
  <si>
    <t>048-736-9986</t>
  </si>
  <si>
    <t>048-734-9420</t>
  </si>
  <si>
    <t>春日部市立葛飾中学校</t>
    <rPh sb="3" eb="5">
      <t>シリツ</t>
    </rPh>
    <phoneticPr fontId="1"/>
  </si>
  <si>
    <t>春日部市永沼2250</t>
    <rPh sb="0" eb="4">
      <t>カスカベシ</t>
    </rPh>
    <phoneticPr fontId="1"/>
  </si>
  <si>
    <t>春日部共栄中学校</t>
  </si>
  <si>
    <t>344-0037</t>
  </si>
  <si>
    <t>春日部市上大増新田213</t>
  </si>
  <si>
    <t>048-737-7611</t>
  </si>
  <si>
    <t>048-737-8093</t>
  </si>
  <si>
    <t>春日部市立武里中学校</t>
    <rPh sb="3" eb="5">
      <t>シリツ</t>
    </rPh>
    <phoneticPr fontId="1"/>
  </si>
  <si>
    <t>344-0034</t>
  </si>
  <si>
    <t>春日部市薄谷3</t>
  </si>
  <si>
    <t>048-735-2523</t>
  </si>
  <si>
    <t>048-734-9418</t>
  </si>
  <si>
    <t>春日部市立豊野中学校</t>
    <rPh sb="3" eb="5">
      <t>シリツ</t>
    </rPh>
    <phoneticPr fontId="1"/>
  </si>
  <si>
    <t>344-0013</t>
  </si>
  <si>
    <t>春日部市銚子口130</t>
  </si>
  <si>
    <t>048-737-0440</t>
  </si>
  <si>
    <t>048-734-9421</t>
  </si>
  <si>
    <t>春日部市立中野中学校</t>
    <rPh sb="3" eb="5">
      <t>シリツ</t>
    </rPh>
    <phoneticPr fontId="1"/>
  </si>
  <si>
    <t>344-0026</t>
  </si>
  <si>
    <t>春日部市武里中野746</t>
    <rPh sb="4" eb="6">
      <t>タケサト</t>
    </rPh>
    <phoneticPr fontId="1"/>
  </si>
  <si>
    <t>048-737-2869</t>
  </si>
  <si>
    <t>048-734-9417</t>
  </si>
  <si>
    <t>春日部市立緑中学校</t>
    <rPh sb="3" eb="5">
      <t>シリツ</t>
    </rPh>
    <phoneticPr fontId="1"/>
  </si>
  <si>
    <t>344-0063</t>
  </si>
  <si>
    <t>春日部市緑町5-9-38</t>
  </si>
  <si>
    <t>048-737-8447</t>
  </si>
  <si>
    <t>048-734-9422</t>
  </si>
  <si>
    <t>松伏町立松伏中学校</t>
    <rPh sb="2" eb="4">
      <t>チョウリツ</t>
    </rPh>
    <rPh sb="4" eb="6">
      <t>マツブシ</t>
    </rPh>
    <rPh sb="6" eb="7">
      <t>チュウ</t>
    </rPh>
    <phoneticPr fontId="1"/>
  </si>
  <si>
    <t>343-0106</t>
  </si>
  <si>
    <t>北葛飾郡松伏町大川戸1136</t>
  </si>
  <si>
    <t>0489-91-3731</t>
  </si>
  <si>
    <t>0489-91-3715</t>
  </si>
  <si>
    <t>三郷市立北中学校</t>
    <rPh sb="2" eb="4">
      <t>シリツ</t>
    </rPh>
    <phoneticPr fontId="1"/>
  </si>
  <si>
    <t>341-0054</t>
  </si>
  <si>
    <t>三郷市泉267-1</t>
  </si>
  <si>
    <t>048-952-5281</t>
  </si>
  <si>
    <t>048-952-4261</t>
  </si>
  <si>
    <t>三郷市立栄中学校</t>
    <rPh sb="2" eb="4">
      <t>シリツ</t>
    </rPh>
    <phoneticPr fontId="1"/>
  </si>
  <si>
    <t>341-0043</t>
  </si>
  <si>
    <t>三郷市栄4-325</t>
  </si>
  <si>
    <t>0489-52-1201</t>
  </si>
  <si>
    <t>0489-52-4266</t>
  </si>
  <si>
    <t>三郷市立南中学校</t>
    <rPh sb="2" eb="4">
      <t>シリツ</t>
    </rPh>
    <phoneticPr fontId="1"/>
  </si>
  <si>
    <t>341-0035</t>
  </si>
  <si>
    <t>三郷市鷹野3-356</t>
  </si>
  <si>
    <t>048-955-0550</t>
  </si>
  <si>
    <t>048-956-5804</t>
  </si>
  <si>
    <t>吉川市立中央中学校</t>
    <rPh sb="2" eb="4">
      <t>シリツ</t>
    </rPh>
    <phoneticPr fontId="1"/>
  </si>
  <si>
    <t>342-0055</t>
  </si>
  <si>
    <t>吉川市吉川234-1</t>
  </si>
  <si>
    <t>0489-82-0241</t>
  </si>
  <si>
    <t>0489-82-0236</t>
  </si>
  <si>
    <t>吉川市立東中学校</t>
    <rPh sb="2" eb="4">
      <t>シリツ</t>
    </rPh>
    <phoneticPr fontId="1"/>
  </si>
  <si>
    <t>342-0017</t>
  </si>
  <si>
    <t>吉川市上笹塚3-104-1</t>
  </si>
  <si>
    <t>0489-82-0244</t>
  </si>
  <si>
    <t>0489-82-0258</t>
  </si>
  <si>
    <t>吉川市立南中学校</t>
    <rPh sb="2" eb="4">
      <t>シリツ</t>
    </rPh>
    <phoneticPr fontId="1"/>
  </si>
  <si>
    <t>342-0041</t>
  </si>
  <si>
    <t>吉川市保672</t>
  </si>
  <si>
    <t>0489-82-1066</t>
  </si>
  <si>
    <t>0489-82-1469</t>
  </si>
  <si>
    <t>吉川市立吉川中学校</t>
    <rPh sb="2" eb="4">
      <t>シリツ</t>
    </rPh>
    <rPh sb="4" eb="6">
      <t>ヨシカワ</t>
    </rPh>
    <phoneticPr fontId="1"/>
  </si>
  <si>
    <t>342-0038</t>
  </si>
  <si>
    <t>吉川市美南5-17-1</t>
  </si>
  <si>
    <t>048-984-7565</t>
  </si>
  <si>
    <t>048-984-7340</t>
  </si>
  <si>
    <t>※各地区担当委員（常任委員）は、各中学校から送信されてきたエクセルデータを取りまとめの上、埼玉県取りまとめ担当者（関根）にデータをメール送信してください。</t>
    <rPh sb="4" eb="6">
      <t>タントウ</t>
    </rPh>
    <rPh sb="6" eb="8">
      <t>イイン</t>
    </rPh>
    <rPh sb="9" eb="11">
      <t>ジョウニン</t>
    </rPh>
    <rPh sb="11" eb="13">
      <t>イイン</t>
    </rPh>
    <rPh sb="16" eb="17">
      <t>カク</t>
    </rPh>
    <rPh sb="17" eb="18">
      <t>チュウ</t>
    </rPh>
    <rPh sb="18" eb="20">
      <t>ガッコウ</t>
    </rPh>
    <rPh sb="22" eb="24">
      <t>ソウシン</t>
    </rPh>
    <rPh sb="68" eb="70">
      <t>ソウシン</t>
    </rPh>
    <phoneticPr fontId="1"/>
  </si>
  <si>
    <t>※埼玉県取りまとめ担当者（関根）が、埼玉県集約データを一括してヨネックスへメール送信し申し込みます。</t>
    <rPh sb="18" eb="21">
      <t>サイタマケン</t>
    </rPh>
    <rPh sb="21" eb="23">
      <t>シュウヤク</t>
    </rPh>
    <rPh sb="27" eb="29">
      <t>イッカツ</t>
    </rPh>
    <rPh sb="40" eb="42">
      <t>ソウシン</t>
    </rPh>
    <phoneticPr fontId="1"/>
  </si>
  <si>
    <r>
      <t>※各中学校から各地区担当委員（常任委員）所属校へエクセル</t>
    </r>
    <r>
      <rPr>
        <b/>
        <u/>
        <sz val="11"/>
        <color rgb="FFFF0000"/>
        <rFont val="ＭＳ Ｐゴシック"/>
        <family val="3"/>
        <charset val="128"/>
      </rPr>
      <t>データ・FAX送信</t>
    </r>
    <r>
      <rPr>
        <b/>
        <u/>
        <sz val="11"/>
        <rFont val="ＭＳ Ｐゴシック"/>
        <family val="3"/>
        <charset val="128"/>
      </rPr>
      <t>後に</t>
    </r>
    <r>
      <rPr>
        <b/>
        <u/>
        <sz val="11"/>
        <color rgb="FFFF0000"/>
        <rFont val="ＭＳ Ｐゴシック"/>
        <family val="3"/>
        <charset val="128"/>
      </rPr>
      <t>電話</t>
    </r>
    <r>
      <rPr>
        <b/>
        <u/>
        <sz val="11"/>
        <rFont val="ＭＳ Ｐゴシック"/>
        <family val="3"/>
        <charset val="128"/>
      </rPr>
      <t>にて受領確認をお願い致します。</t>
    </r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43" eb="45">
      <t>ジュリョウ</t>
    </rPh>
    <phoneticPr fontId="1"/>
  </si>
  <si>
    <t>八潮</t>
    <phoneticPr fontId="37"/>
  </si>
  <si>
    <t>山内　賢人</t>
  </si>
  <si>
    <t>梶原　将人</t>
  </si>
  <si>
    <t>山﨑　陽香</t>
  </si>
  <si>
    <t>山崎　真吾</t>
  </si>
  <si>
    <t>深谷市立明戸中学校</t>
  </si>
  <si>
    <t>越谷市立中央中学校</t>
  </si>
  <si>
    <t>北本市立東中学校</t>
  </si>
  <si>
    <t>向坂　信久</t>
  </si>
  <si>
    <t>草加市立谷塚中学校</t>
  </si>
  <si>
    <t>越谷市立栄進中学校</t>
    <rPh sb="4" eb="6">
      <t>エイシン</t>
    </rPh>
    <phoneticPr fontId="37"/>
  </si>
  <si>
    <t>埼玉県</t>
  </si>
  <si>
    <t>2022年1月9日（日）</t>
    <rPh sb="10" eb="11">
      <t>ヒ</t>
    </rPh>
    <phoneticPr fontId="45"/>
  </si>
  <si>
    <t>2021年4月9日（土）</t>
    <rPh sb="10" eb="11">
      <t>ド</t>
    </rPh>
    <phoneticPr fontId="45"/>
  </si>
  <si>
    <t>2021年5月18日（水）</t>
    <rPh sb="11" eb="12">
      <t>スイ</t>
    </rPh>
    <phoneticPr fontId="45"/>
  </si>
  <si>
    <t>2022年1月10日（月）</t>
    <rPh sb="11" eb="12">
      <t>ゲツ</t>
    </rPh>
    <phoneticPr fontId="45"/>
  </si>
  <si>
    <t>2022年4月10日（日）</t>
    <rPh sb="11" eb="12">
      <t>ヒ</t>
    </rPh>
    <phoneticPr fontId="45"/>
  </si>
  <si>
    <t>2022年5月19日（木）</t>
    <rPh sb="11" eb="12">
      <t>モク</t>
    </rPh>
    <phoneticPr fontId="45"/>
  </si>
  <si>
    <t>2022年1月11日（火）</t>
    <rPh sb="11" eb="12">
      <t>ヒ</t>
    </rPh>
    <phoneticPr fontId="45"/>
  </si>
  <si>
    <t>2022年4月11日（月）</t>
    <rPh sb="11" eb="12">
      <t>ゲツ</t>
    </rPh>
    <phoneticPr fontId="45"/>
  </si>
  <si>
    <t>2022年5月20日（金）</t>
    <rPh sb="11" eb="12">
      <t>キン</t>
    </rPh>
    <phoneticPr fontId="45"/>
  </si>
  <si>
    <t>2022年3月18日出荷</t>
    <rPh sb="10" eb="12">
      <t>シュッカ</t>
    </rPh>
    <phoneticPr fontId="45"/>
  </si>
  <si>
    <t>2022年6月22日出荷</t>
    <phoneticPr fontId="45"/>
  </si>
  <si>
    <t>2022年7月22日出荷</t>
    <phoneticPr fontId="45"/>
  </si>
  <si>
    <t>【２０２２年度　関東大会記念Ｔシャツ　注文集計一覧表】</t>
    <rPh sb="5" eb="7">
      <t>ネンド</t>
    </rPh>
    <rPh sb="8" eb="10">
      <t>カントウ</t>
    </rPh>
    <rPh sb="10" eb="12">
      <t>タイカイ</t>
    </rPh>
    <rPh sb="12" eb="14">
      <t>キネン</t>
    </rPh>
    <rPh sb="19" eb="21">
      <t>チュウモン</t>
    </rPh>
    <rPh sb="21" eb="23">
      <t>シュウケイ</t>
    </rPh>
    <rPh sb="23" eb="26">
      <t>イチランヒョウ</t>
    </rPh>
    <phoneticPr fontId="1"/>
  </si>
  <si>
    <t>ダークピンク</t>
    <phoneticPr fontId="1"/>
  </si>
  <si>
    <t>ＭＩＸグレー</t>
    <phoneticPr fontId="1"/>
  </si>
  <si>
    <t>ＭＩＸパープル</t>
    <phoneticPr fontId="1"/>
  </si>
  <si>
    <t>年</t>
    <phoneticPr fontId="13"/>
  </si>
  <si>
    <t>２０２２年度関東大会記念Ｔシャツ注文書</t>
    <rPh sb="4" eb="5">
      <t>ネン</t>
    </rPh>
    <rPh sb="5" eb="6">
      <t>ド</t>
    </rPh>
    <rPh sb="6" eb="8">
      <t>カントウ</t>
    </rPh>
    <rPh sb="8" eb="10">
      <t>タイカイ</t>
    </rPh>
    <rPh sb="10" eb="12">
      <t>キネン</t>
    </rPh>
    <rPh sb="16" eb="19">
      <t>チュウモンショ</t>
    </rPh>
    <phoneticPr fontId="1"/>
  </si>
  <si>
    <t>令和４年度 関東中学校バドミントン大会 記念ドライTシャツ予約注文書</t>
    <rPh sb="0" eb="2">
      <t>レイワ</t>
    </rPh>
    <rPh sb="3" eb="5">
      <t>ネンド</t>
    </rPh>
    <rPh sb="5" eb="7">
      <t>ヘイネンド</t>
    </rPh>
    <rPh sb="6" eb="8">
      <t>カントウ</t>
    </rPh>
    <rPh sb="8" eb="11">
      <t>チュウガッコウ</t>
    </rPh>
    <rPh sb="17" eb="19">
      <t>タイカイ</t>
    </rPh>
    <phoneticPr fontId="1"/>
  </si>
  <si>
    <t>第１回</t>
    <phoneticPr fontId="1"/>
  </si>
  <si>
    <t>令和４年
　　　１月９日（日）</t>
    <rPh sb="0" eb="2">
      <t>レイワ</t>
    </rPh>
    <rPh sb="3" eb="4">
      <t>ネン</t>
    </rPh>
    <rPh sb="13" eb="14">
      <t>ヒ</t>
    </rPh>
    <phoneticPr fontId="1"/>
  </si>
  <si>
    <t>令和４年
　　　４月９日（土）</t>
    <rPh sb="9" eb="10">
      <t>ガツ</t>
    </rPh>
    <rPh sb="13" eb="14">
      <t>ド</t>
    </rPh>
    <phoneticPr fontId="1"/>
  </si>
  <si>
    <t>令和４年
　　　５月１８日（水）</t>
    <rPh sb="9" eb="10">
      <t>ガツ</t>
    </rPh>
    <rPh sb="14" eb="15">
      <t>スイ</t>
    </rPh>
    <phoneticPr fontId="1"/>
  </si>
  <si>
    <t>令和４年
　　　１月１０日（月）</t>
    <rPh sb="9" eb="10">
      <t>ゲツ</t>
    </rPh>
    <rPh sb="12" eb="13">
      <t>ニチ</t>
    </rPh>
    <rPh sb="14" eb="15">
      <t>ゲツ</t>
    </rPh>
    <phoneticPr fontId="1"/>
  </si>
  <si>
    <t>令和４年
　　　１月１１日（火）</t>
    <rPh sb="9" eb="10">
      <t>ガツ</t>
    </rPh>
    <rPh sb="12" eb="13">
      <t>ヒ</t>
    </rPh>
    <rPh sb="14" eb="15">
      <t>ヒ</t>
    </rPh>
    <phoneticPr fontId="1"/>
  </si>
  <si>
    <t>令和４年
　　　３月１８日出荷</t>
    <rPh sb="9" eb="10">
      <t>ガツ</t>
    </rPh>
    <rPh sb="13" eb="15">
      <t>シュッカ</t>
    </rPh>
    <phoneticPr fontId="1"/>
  </si>
  <si>
    <t>令和４年
　　　４月１１日（月）</t>
    <rPh sb="9" eb="10">
      <t>ガツ</t>
    </rPh>
    <rPh sb="14" eb="15">
      <t>ゲツ</t>
    </rPh>
    <phoneticPr fontId="1"/>
  </si>
  <si>
    <t>令和３年
　　　６月２２日出荷</t>
    <rPh sb="9" eb="10">
      <t>ガツ</t>
    </rPh>
    <rPh sb="13" eb="15">
      <t>シュッカ</t>
    </rPh>
    <phoneticPr fontId="1"/>
  </si>
  <si>
    <t>令和３年
　　　７月２２日出荷</t>
    <rPh sb="9" eb="10">
      <t>ガツ</t>
    </rPh>
    <rPh sb="13" eb="15">
      <t>シュッカ</t>
    </rPh>
    <phoneticPr fontId="1"/>
  </si>
  <si>
    <t>令和４年
　　　５月１９日（木）</t>
    <rPh sb="9" eb="10">
      <t>ガツ</t>
    </rPh>
    <rPh sb="14" eb="15">
      <t>モク</t>
    </rPh>
    <phoneticPr fontId="1"/>
  </si>
  <si>
    <t>令和４年
　　　５月２０日（金）</t>
    <rPh sb="9" eb="10">
      <t>ガツ</t>
    </rPh>
    <rPh sb="14" eb="15">
      <t>キン</t>
    </rPh>
    <phoneticPr fontId="1"/>
  </si>
  <si>
    <t>令和４年
　　　４月１０日（日）</t>
    <rPh sb="9" eb="10">
      <t>ガツ</t>
    </rPh>
    <rPh sb="14" eb="15">
      <t>ヒ</t>
    </rPh>
    <phoneticPr fontId="1"/>
  </si>
  <si>
    <t>※注文する色・サイズ・数量の間違いがないよう必ずご確認ください。</t>
    <rPh sb="1" eb="3">
      <t>チュウモン</t>
    </rPh>
    <rPh sb="5" eb="6">
      <t>イロ</t>
    </rPh>
    <rPh sb="11" eb="13">
      <t>スウリョウ</t>
    </rPh>
    <rPh sb="14" eb="16">
      <t>マチガ</t>
    </rPh>
    <rPh sb="22" eb="23">
      <t>カナラ</t>
    </rPh>
    <rPh sb="25" eb="27">
      <t>カクニン</t>
    </rPh>
    <phoneticPr fontId="1"/>
  </si>
  <si>
    <t>2022//</t>
    <phoneticPr fontId="37"/>
  </si>
  <si>
    <t>※注文する色・サイズ・数量の間違いがないよう必ずご確認ください。</t>
    <phoneticPr fontId="13"/>
  </si>
  <si>
    <t>このセルに、地区担当者のアドレスを入力してください。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</si>
</sst>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&quot;¥&quot;#,##0_);[Red]\(&quot;¥&quot;#,##0\)"/>
    <numFmt numFmtId="178" formatCode="#,##0_);[Red]\(#,##0\)"/>
    <numFmt numFmtId="179" formatCode="#,##0_ "/>
    <numFmt numFmtId="180" formatCode="#,##0&quot;枚&quot;"/>
    <numFmt numFmtId="181" formatCode="0_ "/>
    <numFmt numFmtId="182" formatCode="[&lt;=999]000;[&lt;=9999]000\-00;000\-0000"/>
    <numFmt numFmtId="183" formatCode="[$-411]ggge&quot;年&quot;m&quot;月&quot;d&quot;日&quot;;@"/>
    <numFmt numFmtId="184" formatCode="General&quot;枚&quot;"/>
    <numFmt numFmtId="185" formatCode="#,##0&quot;円&quot;"/>
  </numFmts>
  <fonts count="6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12"/>
      <name val="ＭＳ Ｐ明朝"/>
      <family val="1"/>
      <charset val="128"/>
    </font>
    <font>
      <u/>
      <sz val="20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11"/>
      <color theme="0"/>
      <name val="ＭＳ Ｐ明朝"/>
      <family val="1"/>
      <charset val="128"/>
    </font>
    <font>
      <sz val="26"/>
      <color theme="1"/>
      <name val="A-OTF 新ゴ Pr5 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A-OTF 新ゴ Pr5 B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6"/>
      <color theme="1"/>
      <name val="HGｺﾞｼｯｸM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A-OTF 新ゴ Pro B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6"/>
      <color indexed="81"/>
      <name val="MS P ゴシック"/>
      <family val="3"/>
      <charset val="128"/>
    </font>
    <font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8"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18" fillId="2" borderId="0" xfId="0" applyNumberFormat="1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7" xfId="0" applyFont="1" applyFill="1" applyBorder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9" fillId="2" borderId="10" xfId="0" applyFont="1" applyFill="1" applyBorder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9" fillId="2" borderId="1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20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>
      <alignment vertical="center"/>
    </xf>
    <xf numFmtId="0" fontId="0" fillId="2" borderId="0" xfId="0" applyFill="1">
      <alignment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53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54" xfId="0" applyFill="1" applyBorder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vertical="center" wrapText="1"/>
    </xf>
    <xf numFmtId="0" fontId="0" fillId="2" borderId="5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right" vertical="center" shrinkToFit="1"/>
    </xf>
    <xf numFmtId="0" fontId="0" fillId="2" borderId="0" xfId="0" applyFill="1" applyAlignment="1">
      <alignment vertical="center"/>
    </xf>
    <xf numFmtId="0" fontId="23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8" fillId="2" borderId="7" xfId="0" applyFont="1" applyFill="1" applyBorder="1" applyAlignment="1">
      <alignment horizontal="center" vertical="center"/>
    </xf>
    <xf numFmtId="177" fontId="19" fillId="2" borderId="0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4" borderId="28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2" fillId="4" borderId="23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 shrinkToFit="1"/>
    </xf>
    <xf numFmtId="0" fontId="12" fillId="4" borderId="26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 vertical="center" shrinkToFit="1"/>
    </xf>
    <xf numFmtId="0" fontId="11" fillId="2" borderId="90" xfId="0" applyFont="1" applyFill="1" applyBorder="1" applyAlignment="1">
      <alignment horizontal="center" vertical="center" shrinkToFit="1"/>
    </xf>
    <xf numFmtId="0" fontId="11" fillId="2" borderId="89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2" fillId="2" borderId="134" xfId="0" applyFont="1" applyFill="1" applyBorder="1" applyAlignment="1">
      <alignment horizontal="center" vertical="center" shrinkToFit="1"/>
    </xf>
    <xf numFmtId="0" fontId="12" fillId="2" borderId="135" xfId="0" applyFont="1" applyFill="1" applyBorder="1" applyAlignment="1">
      <alignment horizontal="center" vertical="center" shrinkToFit="1"/>
    </xf>
    <xf numFmtId="0" fontId="12" fillId="2" borderId="136" xfId="0" applyFont="1" applyFill="1" applyBorder="1" applyAlignment="1">
      <alignment horizontal="center" vertical="center" shrinkToFit="1"/>
    </xf>
    <xf numFmtId="0" fontId="12" fillId="2" borderId="137" xfId="0" applyFont="1" applyFill="1" applyBorder="1" applyAlignment="1">
      <alignment horizontal="center" vertical="center" shrinkToFit="1"/>
    </xf>
    <xf numFmtId="0" fontId="12" fillId="2" borderId="138" xfId="0" applyFont="1" applyFill="1" applyBorder="1" applyAlignment="1">
      <alignment horizontal="center" vertical="center" shrinkToFit="1"/>
    </xf>
    <xf numFmtId="0" fontId="22" fillId="2" borderId="61" xfId="0" applyFont="1" applyFill="1" applyBorder="1" applyAlignment="1">
      <alignment horizontal="center" vertical="center"/>
    </xf>
    <xf numFmtId="0" fontId="22" fillId="2" borderId="109" xfId="0" applyFont="1" applyFill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6" fillId="2" borderId="7" xfId="0" applyFont="1" applyFill="1" applyBorder="1" applyAlignment="1">
      <alignment horizontal="center" vertical="center"/>
    </xf>
    <xf numFmtId="176" fontId="39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>
      <alignment vertical="center"/>
    </xf>
    <xf numFmtId="0" fontId="40" fillId="0" borderId="0" xfId="0" applyFont="1">
      <alignment vertical="center"/>
    </xf>
    <xf numFmtId="0" fontId="31" fillId="2" borderId="0" xfId="0" applyFont="1" applyFill="1" applyAlignment="1">
      <alignment vertical="center"/>
    </xf>
    <xf numFmtId="0" fontId="44" fillId="0" borderId="7" xfId="0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0" fontId="47" fillId="0" borderId="59" xfId="0" applyFont="1" applyBorder="1" applyAlignment="1">
      <alignment horizontal="center" vertical="center" shrinkToFit="1"/>
    </xf>
    <xf numFmtId="0" fontId="47" fillId="0" borderId="142" xfId="0" applyFont="1" applyBorder="1" applyAlignment="1">
      <alignment horizontal="center" vertical="center" shrinkToFit="1"/>
    </xf>
    <xf numFmtId="0" fontId="44" fillId="0" borderId="142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44" fillId="2" borderId="7" xfId="0" applyFont="1" applyFill="1" applyBorder="1" applyAlignment="1">
      <alignment horizontal="center" vertical="center" shrinkToFit="1"/>
    </xf>
    <xf numFmtId="0" fontId="48" fillId="2" borderId="59" xfId="0" applyFont="1" applyFill="1" applyBorder="1" applyAlignment="1">
      <alignment horizontal="center" vertical="center" shrinkToFit="1"/>
    </xf>
    <xf numFmtId="0" fontId="49" fillId="2" borderId="142" xfId="0" applyFont="1" applyFill="1" applyBorder="1" applyAlignment="1">
      <alignment horizontal="center" vertical="center" shrinkToFit="1"/>
    </xf>
    <xf numFmtId="0" fontId="48" fillId="2" borderId="142" xfId="0" applyFont="1" applyFill="1" applyBorder="1" applyAlignment="1">
      <alignment horizontal="center" vertical="center" shrinkToFit="1"/>
    </xf>
    <xf numFmtId="184" fontId="48" fillId="2" borderId="142" xfId="0" applyNumberFormat="1" applyFont="1" applyFill="1" applyBorder="1" applyAlignment="1">
      <alignment vertical="center" shrinkToFit="1"/>
    </xf>
    <xf numFmtId="185" fontId="44" fillId="2" borderId="60" xfId="0" applyNumberFormat="1" applyFont="1" applyFill="1" applyBorder="1" applyAlignment="1">
      <alignment vertical="center" shrinkToFit="1"/>
    </xf>
    <xf numFmtId="0" fontId="49" fillId="2" borderId="59" xfId="0" applyFont="1" applyFill="1" applyBorder="1" applyAlignment="1">
      <alignment horizontal="center" vertical="center" shrinkToFit="1"/>
    </xf>
    <xf numFmtId="184" fontId="44" fillId="2" borderId="7" xfId="0" applyNumberFormat="1" applyFont="1" applyFill="1" applyBorder="1" applyAlignment="1">
      <alignment vertical="center" shrinkToFit="1"/>
    </xf>
    <xf numFmtId="185" fontId="44" fillId="2" borderId="7" xfId="0" applyNumberFormat="1" applyFont="1" applyFill="1" applyBorder="1" applyAlignment="1">
      <alignment vertical="center" shrinkToFit="1"/>
    </xf>
    <xf numFmtId="0" fontId="44" fillId="5" borderId="7" xfId="0" applyFont="1" applyFill="1" applyBorder="1" applyAlignment="1">
      <alignment horizontal="center" vertical="center" shrinkToFit="1"/>
    </xf>
    <xf numFmtId="181" fontId="48" fillId="5" borderId="59" xfId="0" applyNumberFormat="1" applyFont="1" applyFill="1" applyBorder="1" applyAlignment="1">
      <alignment horizontal="center" vertical="center" shrinkToFit="1"/>
    </xf>
    <xf numFmtId="181" fontId="48" fillId="5" borderId="142" xfId="0" applyNumberFormat="1" applyFon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0" fontId="44" fillId="8" borderId="7" xfId="0" applyFont="1" applyFill="1" applyBorder="1" applyAlignment="1">
      <alignment horizontal="center" vertical="center" shrinkToFit="1"/>
    </xf>
    <xf numFmtId="0" fontId="50" fillId="8" borderId="7" xfId="0" applyFont="1" applyFill="1" applyBorder="1" applyAlignment="1">
      <alignment horizontal="center" vertical="center" shrinkToFit="1"/>
    </xf>
    <xf numFmtId="0" fontId="44" fillId="9" borderId="7" xfId="0" applyFont="1" applyFill="1" applyBorder="1" applyAlignment="1">
      <alignment horizontal="center" vertical="center" shrinkToFit="1"/>
    </xf>
    <xf numFmtId="0" fontId="50" fillId="9" borderId="7" xfId="0" applyFont="1" applyFill="1" applyBorder="1" applyAlignment="1">
      <alignment horizontal="center" vertical="center" shrinkToFit="1"/>
    </xf>
    <xf numFmtId="0" fontId="51" fillId="0" borderId="0" xfId="0" applyFont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51" fillId="10" borderId="7" xfId="0" applyFont="1" applyFill="1" applyBorder="1" applyAlignment="1">
      <alignment horizontal="left" vertical="center"/>
    </xf>
    <xf numFmtId="0" fontId="51" fillId="10" borderId="61" xfId="0" applyFont="1" applyFill="1" applyBorder="1" applyAlignment="1">
      <alignment vertical="center" shrinkToFit="1"/>
    </xf>
    <xf numFmtId="0" fontId="51" fillId="10" borderId="9" xfId="0" applyFont="1" applyFill="1" applyBorder="1" applyAlignment="1">
      <alignment vertical="center" shrinkToFit="1"/>
    </xf>
    <xf numFmtId="178" fontId="19" fillId="7" borderId="93" xfId="0" applyNumberFormat="1" applyFont="1" applyFill="1" applyBorder="1" applyAlignment="1">
      <alignment horizontal="center" vertical="center"/>
    </xf>
    <xf numFmtId="178" fontId="19" fillId="7" borderId="133" xfId="0" applyNumberFormat="1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51" fillId="7" borderId="8" xfId="0" applyFont="1" applyFill="1" applyBorder="1" applyAlignment="1">
      <alignment horizontal="left" vertical="center"/>
    </xf>
    <xf numFmtId="0" fontId="51" fillId="7" borderId="9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184" fontId="48" fillId="5" borderId="142" xfId="0" applyNumberFormat="1" applyFont="1" applyFill="1" applyBorder="1" applyAlignment="1">
      <alignment vertical="center" shrinkToFit="1"/>
    </xf>
    <xf numFmtId="185" fontId="44" fillId="5" borderId="60" xfId="0" applyNumberFormat="1" applyFont="1" applyFill="1" applyBorder="1" applyAlignment="1">
      <alignment vertical="center" shrinkToFit="1"/>
    </xf>
    <xf numFmtId="184" fontId="44" fillId="5" borderId="7" xfId="0" applyNumberFormat="1" applyFont="1" applyFill="1" applyBorder="1" applyAlignment="1">
      <alignment vertical="center" shrinkToFit="1"/>
    </xf>
    <xf numFmtId="185" fontId="44" fillId="5" borderId="7" xfId="0" applyNumberFormat="1" applyFont="1" applyFill="1" applyBorder="1" applyAlignment="1">
      <alignment vertical="center" shrinkToFit="1"/>
    </xf>
    <xf numFmtId="0" fontId="44" fillId="5" borderId="0" xfId="0" applyFont="1" applyFill="1">
      <alignment vertical="center"/>
    </xf>
    <xf numFmtId="0" fontId="36" fillId="2" borderId="7" xfId="0" applyFont="1" applyFill="1" applyBorder="1" applyAlignment="1">
      <alignment horizontal="center" vertical="center"/>
    </xf>
    <xf numFmtId="0" fontId="58" fillId="7" borderId="9" xfId="0" applyFont="1" applyFill="1" applyBorder="1" applyAlignment="1">
      <alignment vertical="center" shrinkToFit="1"/>
    </xf>
    <xf numFmtId="0" fontId="59" fillId="11" borderId="9" xfId="0" applyFont="1" applyFill="1" applyBorder="1" applyAlignment="1">
      <alignment vertical="center" shrinkToFit="1"/>
    </xf>
    <xf numFmtId="0" fontId="59" fillId="7" borderId="8" xfId="0" applyFont="1" applyFill="1" applyBorder="1" applyAlignment="1">
      <alignment horizontal="left" vertical="center"/>
    </xf>
    <xf numFmtId="0" fontId="59" fillId="2" borderId="7" xfId="0" applyFont="1" applyFill="1" applyBorder="1" applyAlignment="1">
      <alignment horizontal="center" vertical="center" shrinkToFit="1"/>
    </xf>
    <xf numFmtId="0" fontId="59" fillId="7" borderId="7" xfId="0" applyFont="1" applyFill="1" applyBorder="1" applyAlignment="1">
      <alignment horizontal="center" vertical="center" shrinkToFit="1"/>
    </xf>
    <xf numFmtId="0" fontId="59" fillId="2" borderId="7" xfId="0" applyFont="1" applyFill="1" applyBorder="1" applyAlignment="1">
      <alignment vertical="center" shrinkToFit="1"/>
    </xf>
    <xf numFmtId="0" fontId="47" fillId="11" borderId="7" xfId="0" applyFont="1" applyFill="1" applyBorder="1" applyAlignment="1">
      <alignment horizontal="left" vertical="center"/>
    </xf>
    <xf numFmtId="0" fontId="60" fillId="11" borderId="9" xfId="0" applyFont="1" applyFill="1" applyBorder="1" applyAlignment="1">
      <alignment vertical="center" shrinkToFit="1"/>
    </xf>
    <xf numFmtId="0" fontId="60" fillId="11" borderId="7" xfId="0" applyFont="1" applyFill="1" applyBorder="1" applyAlignment="1">
      <alignment horizontal="left" vertical="center"/>
    </xf>
    <xf numFmtId="0" fontId="59" fillId="11" borderId="7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56" fillId="5" borderId="0" xfId="0" applyFont="1" applyFill="1" applyAlignment="1">
      <alignment horizontal="left" vertical="center" wrapText="1"/>
    </xf>
    <xf numFmtId="0" fontId="35" fillId="2" borderId="0" xfId="0" applyFont="1" applyFill="1" applyBorder="1" applyAlignment="1">
      <alignment horizontal="left" vertical="top" wrapText="1"/>
    </xf>
    <xf numFmtId="0" fontId="61" fillId="2" borderId="0" xfId="0" applyFont="1" applyFill="1">
      <alignment vertical="center"/>
    </xf>
    <xf numFmtId="0" fontId="57" fillId="5" borderId="0" xfId="0" applyFont="1" applyFill="1" applyAlignment="1">
      <alignment horizontal="left" vertical="center"/>
    </xf>
    <xf numFmtId="0" fontId="36" fillId="7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shrinkToFit="1"/>
    </xf>
    <xf numFmtId="0" fontId="36" fillId="2" borderId="7" xfId="0" applyFont="1" applyFill="1" applyBorder="1" applyAlignment="1">
      <alignment horizontal="center" vertical="center"/>
    </xf>
    <xf numFmtId="183" fontId="36" fillId="5" borderId="7" xfId="0" applyNumberFormat="1" applyFont="1" applyFill="1" applyBorder="1" applyAlignment="1">
      <alignment horizontal="center" vertical="center"/>
    </xf>
    <xf numFmtId="183" fontId="36" fillId="2" borderId="7" xfId="0" applyNumberFormat="1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left" vertical="center" shrinkToFit="1"/>
    </xf>
    <xf numFmtId="0" fontId="36" fillId="2" borderId="61" xfId="0" applyFont="1" applyFill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left" vertical="center" shrinkToFit="1"/>
    </xf>
    <xf numFmtId="0" fontId="36" fillId="5" borderId="8" xfId="0" applyFont="1" applyFill="1" applyBorder="1" applyAlignment="1">
      <alignment horizontal="center" vertical="center"/>
    </xf>
    <xf numFmtId="0" fontId="36" fillId="5" borderId="61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left" vertical="center"/>
    </xf>
    <xf numFmtId="0" fontId="36" fillId="2" borderId="7" xfId="0" quotePrefix="1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177" fontId="19" fillId="2" borderId="66" xfId="0" applyNumberFormat="1" applyFont="1" applyFill="1" applyBorder="1" applyAlignment="1">
      <alignment horizontal="center" vertical="center"/>
    </xf>
    <xf numFmtId="180" fontId="19" fillId="2" borderId="62" xfId="0" applyNumberFormat="1" applyFont="1" applyFill="1" applyBorder="1" applyAlignment="1">
      <alignment horizontal="center" vertical="center"/>
    </xf>
    <xf numFmtId="180" fontId="19" fillId="2" borderId="67" xfId="0" applyNumberFormat="1" applyFont="1" applyFill="1" applyBorder="1" applyAlignment="1">
      <alignment horizontal="center" vertical="center"/>
    </xf>
    <xf numFmtId="180" fontId="19" fillId="2" borderId="63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180" fontId="19" fillId="2" borderId="0" xfId="0" applyNumberFormat="1" applyFont="1" applyFill="1" applyAlignment="1">
      <alignment horizontal="center" vertical="center"/>
    </xf>
    <xf numFmtId="180" fontId="19" fillId="2" borderId="68" xfId="0" applyNumberFormat="1" applyFont="1" applyFill="1" applyBorder="1" applyAlignment="1">
      <alignment horizontal="center" vertical="center"/>
    </xf>
    <xf numFmtId="177" fontId="19" fillId="2" borderId="67" xfId="0" applyNumberFormat="1" applyFont="1" applyFill="1" applyBorder="1" applyAlignment="1">
      <alignment horizontal="center" vertical="center"/>
    </xf>
    <xf numFmtId="177" fontId="19" fillId="2" borderId="65" xfId="0" applyNumberFormat="1" applyFont="1" applyFill="1" applyBorder="1" applyAlignment="1">
      <alignment horizontal="center" vertical="center"/>
    </xf>
    <xf numFmtId="180" fontId="19" fillId="2" borderId="69" xfId="0" applyNumberFormat="1" applyFont="1" applyFill="1" applyBorder="1" applyAlignment="1">
      <alignment horizontal="center" vertical="center"/>
    </xf>
    <xf numFmtId="180" fontId="19" fillId="2" borderId="70" xfId="0" applyNumberFormat="1" applyFont="1" applyFill="1" applyBorder="1" applyAlignment="1">
      <alignment horizontal="center" vertical="center"/>
    </xf>
    <xf numFmtId="180" fontId="19" fillId="2" borderId="71" xfId="0" applyNumberFormat="1" applyFont="1" applyFill="1" applyBorder="1" applyAlignment="1">
      <alignment horizontal="center" vertical="center"/>
    </xf>
    <xf numFmtId="177" fontId="19" fillId="2" borderId="72" xfId="0" applyNumberFormat="1" applyFont="1" applyFill="1" applyBorder="1" applyAlignment="1">
      <alignment horizontal="center" vertical="center"/>
    </xf>
    <xf numFmtId="177" fontId="19" fillId="2" borderId="73" xfId="0" applyNumberFormat="1" applyFont="1" applyFill="1" applyBorder="1" applyAlignment="1">
      <alignment horizontal="center" vertical="center"/>
    </xf>
    <xf numFmtId="177" fontId="19" fillId="2" borderId="58" xfId="0" applyNumberFormat="1" applyFont="1" applyFill="1" applyBorder="1" applyAlignment="1">
      <alignment horizontal="center" vertical="center"/>
    </xf>
    <xf numFmtId="177" fontId="19" fillId="2" borderId="64" xfId="0" applyNumberFormat="1" applyFont="1" applyFill="1" applyBorder="1" applyAlignment="1">
      <alignment horizontal="center" vertical="center"/>
    </xf>
    <xf numFmtId="183" fontId="18" fillId="2" borderId="0" xfId="0" applyNumberFormat="1" applyFont="1" applyFill="1" applyAlignment="1">
      <alignment horizontal="right" vertical="center"/>
    </xf>
    <xf numFmtId="0" fontId="29" fillId="2" borderId="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61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6" fillId="7" borderId="0" xfId="0" applyFont="1" applyFill="1" applyAlignment="1">
      <alignment horizontal="left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181" fontId="17" fillId="0" borderId="79" xfId="0" applyNumberFormat="1" applyFont="1" applyBorder="1" applyAlignment="1">
      <alignment horizontal="center" vertical="center" shrinkToFit="1"/>
    </xf>
    <xf numFmtId="181" fontId="17" fillId="0" borderId="55" xfId="0" applyNumberFormat="1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43" fillId="7" borderId="18" xfId="0" applyFont="1" applyFill="1" applyBorder="1" applyAlignment="1">
      <alignment vertical="top" wrapText="1" shrinkToFit="1"/>
    </xf>
    <xf numFmtId="0" fontId="38" fillId="7" borderId="18" xfId="0" applyFont="1" applyFill="1" applyBorder="1" applyAlignment="1">
      <alignment vertical="center" wrapText="1" shrinkToFit="1"/>
    </xf>
    <xf numFmtId="0" fontId="38" fillId="7" borderId="18" xfId="0" applyFont="1" applyFill="1" applyBorder="1" applyAlignment="1">
      <alignment horizontal="left" vertical="center" wrapText="1" shrinkToFit="1"/>
    </xf>
    <xf numFmtId="0" fontId="4" fillId="0" borderId="18" xfId="0" applyFont="1" applyBorder="1" applyAlignment="1">
      <alignment vertical="top" wrapText="1" shrinkToFit="1"/>
    </xf>
    <xf numFmtId="0" fontId="6" fillId="0" borderId="44" xfId="0" applyFont="1" applyBorder="1" applyAlignment="1">
      <alignment horizontal="left" vertical="center" wrapText="1" shrinkToFit="1"/>
    </xf>
    <xf numFmtId="0" fontId="15" fillId="0" borderId="10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3" fontId="17" fillId="0" borderId="50" xfId="0" applyNumberFormat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4" fillId="0" borderId="7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1" fontId="17" fillId="0" borderId="95" xfId="0" applyNumberFormat="1" applyFont="1" applyBorder="1" applyAlignment="1">
      <alignment horizontal="center" vertical="center" shrinkToFit="1"/>
    </xf>
    <xf numFmtId="181" fontId="17" fillId="0" borderId="96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181" fontId="17" fillId="0" borderId="99" xfId="0" applyNumberFormat="1" applyFont="1" applyBorder="1" applyAlignment="1">
      <alignment horizontal="center" vertical="center" shrinkToFit="1"/>
    </xf>
    <xf numFmtId="181" fontId="17" fillId="0" borderId="100" xfId="0" applyNumberFormat="1" applyFont="1" applyBorder="1" applyAlignment="1">
      <alignment horizontal="center" vertical="center" shrinkToFit="1"/>
    </xf>
    <xf numFmtId="181" fontId="17" fillId="0" borderId="101" xfId="0" applyNumberFormat="1" applyFont="1" applyBorder="1" applyAlignment="1">
      <alignment horizontal="center" vertical="center" shrinkToFit="1"/>
    </xf>
    <xf numFmtId="181" fontId="17" fillId="0" borderId="102" xfId="0" applyNumberFormat="1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44" xfId="0" applyFont="1" applyBorder="1" applyAlignment="1">
      <alignment vertical="top" wrapText="1" shrinkToFit="1"/>
    </xf>
    <xf numFmtId="0" fontId="6" fillId="0" borderId="44" xfId="0" applyFont="1" applyBorder="1" applyAlignment="1">
      <alignment vertical="center" wrapText="1" shrinkToFit="1"/>
    </xf>
    <xf numFmtId="0" fontId="6" fillId="0" borderId="18" xfId="0" applyFont="1" applyBorder="1" applyAlignment="1">
      <alignment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44" fillId="0" borderId="10" xfId="0" applyFont="1" applyBorder="1" applyAlignment="1">
      <alignment horizontal="center" vertical="center" shrinkToFit="1"/>
    </xf>
    <xf numFmtId="0" fontId="44" fillId="0" borderId="125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142" xfId="0" applyFont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108" xfId="0" applyFill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 shrinkToFit="1"/>
    </xf>
    <xf numFmtId="0" fontId="33" fillId="2" borderId="116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123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33" fillId="2" borderId="11" xfId="0" applyFont="1" applyFill="1" applyBorder="1" applyAlignment="1">
      <alignment horizontal="center" vertical="center" shrinkToFit="1"/>
    </xf>
    <xf numFmtId="0" fontId="33" fillId="2" borderId="124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94" xfId="0" applyFill="1" applyBorder="1" applyAlignment="1">
      <alignment horizontal="center" vertical="center" shrinkToFit="1"/>
    </xf>
    <xf numFmtId="0" fontId="0" fillId="2" borderId="131" xfId="0" applyFill="1" applyBorder="1" applyAlignment="1">
      <alignment horizontal="center" vertical="center" shrinkToFit="1"/>
    </xf>
    <xf numFmtId="0" fontId="0" fillId="2" borderId="89" xfId="0" applyFill="1" applyBorder="1" applyAlignment="1">
      <alignment horizontal="center" vertical="center" shrinkToFit="1"/>
    </xf>
    <xf numFmtId="0" fontId="33" fillId="2" borderId="105" xfId="0" applyFont="1" applyFill="1" applyBorder="1" applyAlignment="1">
      <alignment horizontal="center" vertical="center" shrinkToFit="1"/>
    </xf>
    <xf numFmtId="0" fontId="33" fillId="2" borderId="128" xfId="0" applyFont="1" applyFill="1" applyBorder="1" applyAlignment="1">
      <alignment horizontal="center" vertical="center" shrinkToFit="1"/>
    </xf>
    <xf numFmtId="0" fontId="33" fillId="2" borderId="90" xfId="0" applyFont="1" applyFill="1" applyBorder="1" applyAlignment="1">
      <alignment horizontal="center" vertical="center" shrinkToFit="1"/>
    </xf>
    <xf numFmtId="0" fontId="33" fillId="2" borderId="74" xfId="0" applyFont="1" applyFill="1" applyBorder="1" applyAlignment="1">
      <alignment horizontal="center" vertical="center" shrinkToFit="1"/>
    </xf>
    <xf numFmtId="0" fontId="0" fillId="2" borderId="127" xfId="0" applyFill="1" applyBorder="1" applyAlignment="1">
      <alignment horizontal="center" vertical="center" shrinkToFit="1"/>
    </xf>
    <xf numFmtId="0" fontId="0" fillId="2" borderId="128" xfId="0" applyFill="1" applyBorder="1" applyAlignment="1">
      <alignment horizontal="center" vertical="center" shrinkToFit="1"/>
    </xf>
    <xf numFmtId="0" fontId="0" fillId="2" borderId="106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0" fillId="2" borderId="126" xfId="0" applyFill="1" applyBorder="1" applyAlignment="1">
      <alignment horizontal="center" vertical="center" shrinkToFit="1"/>
    </xf>
    <xf numFmtId="0" fontId="33" fillId="2" borderId="107" xfId="0" applyFont="1" applyFill="1" applyBorder="1" applyAlignment="1">
      <alignment horizontal="center" vertical="center" shrinkToFit="1"/>
    </xf>
    <xf numFmtId="0" fontId="33" fillId="2" borderId="132" xfId="0" applyFont="1" applyFill="1" applyBorder="1" applyAlignment="1">
      <alignment horizontal="center" vertical="center" shrinkToFit="1"/>
    </xf>
    <xf numFmtId="0" fontId="0" fillId="2" borderId="88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129" xfId="0" applyFill="1" applyBorder="1" applyAlignment="1">
      <alignment horizontal="center" vertical="center" shrinkToFit="1"/>
    </xf>
    <xf numFmtId="0" fontId="0" fillId="2" borderId="110" xfId="0" applyFill="1" applyBorder="1" applyAlignment="1">
      <alignment horizontal="center" vertical="center" shrinkToFit="1"/>
    </xf>
    <xf numFmtId="0" fontId="0" fillId="2" borderId="130" xfId="0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31" fillId="2" borderId="111" xfId="0" applyFont="1" applyFill="1" applyBorder="1" applyAlignment="1">
      <alignment horizontal="center" vertical="center" shrinkToFit="1"/>
    </xf>
    <xf numFmtId="0" fontId="31" fillId="2" borderId="112" xfId="0" applyFont="1" applyFill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61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4" fillId="5" borderId="61" xfId="0" applyFont="1" applyFill="1" applyBorder="1" applyAlignment="1">
      <alignment horizontal="center" vertical="center" shrinkToFit="1"/>
    </xf>
    <xf numFmtId="0" fontId="23" fillId="2" borderId="86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23" fillId="2" borderId="87" xfId="0" applyFont="1" applyFill="1" applyBorder="1" applyAlignment="1">
      <alignment horizontal="center" vertical="center" shrinkToFit="1"/>
    </xf>
    <xf numFmtId="0" fontId="23" fillId="2" borderId="88" xfId="0" applyFont="1" applyFill="1" applyBorder="1" applyAlignment="1">
      <alignment horizontal="center" vertical="center" shrinkToFit="1"/>
    </xf>
    <xf numFmtId="0" fontId="23" fillId="2" borderId="74" xfId="0" applyFont="1" applyFill="1" applyBorder="1" applyAlignment="1">
      <alignment horizontal="center" vertical="center" shrinkToFit="1"/>
    </xf>
    <xf numFmtId="0" fontId="23" fillId="2" borderId="89" xfId="0" applyFont="1" applyFill="1" applyBorder="1" applyAlignment="1">
      <alignment horizontal="center" vertical="center" shrinkToFit="1"/>
    </xf>
    <xf numFmtId="0" fontId="34" fillId="2" borderId="92" xfId="0" applyFont="1" applyFill="1" applyBorder="1" applyAlignment="1">
      <alignment horizontal="center" vertical="center" shrinkToFit="1"/>
    </xf>
    <xf numFmtId="0" fontId="34" fillId="2" borderId="52" xfId="0" applyFont="1" applyFill="1" applyBorder="1" applyAlignment="1">
      <alignment horizontal="center" vertical="center" shrinkToFit="1"/>
    </xf>
    <xf numFmtId="0" fontId="34" fillId="2" borderId="86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24" fillId="2" borderId="84" xfId="0" applyFont="1" applyFill="1" applyBorder="1" applyAlignment="1">
      <alignment horizontal="center" vertical="center" shrinkToFit="1"/>
    </xf>
    <xf numFmtId="0" fontId="24" fillId="2" borderId="73" xfId="0" applyFont="1" applyFill="1" applyBorder="1" applyAlignment="1">
      <alignment horizontal="center" vertical="center" shrinkToFit="1"/>
    </xf>
    <xf numFmtId="0" fontId="24" fillId="2" borderId="57" xfId="0" applyFont="1" applyFill="1" applyBorder="1" applyAlignment="1">
      <alignment horizontal="center" vertical="center" shrinkToFit="1"/>
    </xf>
    <xf numFmtId="0" fontId="23" fillId="2" borderId="84" xfId="0" applyFont="1" applyFill="1" applyBorder="1" applyAlignment="1">
      <alignment horizontal="center" vertical="center" shrinkToFit="1"/>
    </xf>
    <xf numFmtId="0" fontId="23" fillId="2" borderId="73" xfId="0" applyFont="1" applyFill="1" applyBorder="1" applyAlignment="1">
      <alignment horizontal="center" vertical="center" shrinkToFit="1"/>
    </xf>
    <xf numFmtId="0" fontId="23" fillId="2" borderId="57" xfId="0" applyFont="1" applyFill="1" applyBorder="1" applyAlignment="1">
      <alignment horizontal="center" vertical="center" shrinkToFit="1"/>
    </xf>
    <xf numFmtId="0" fontId="24" fillId="2" borderId="58" xfId="0" applyFont="1" applyFill="1" applyBorder="1" applyAlignment="1">
      <alignment horizontal="center" vertical="center" shrinkToFit="1"/>
    </xf>
    <xf numFmtId="0" fontId="23" fillId="2" borderId="72" xfId="0" applyFont="1" applyFill="1" applyBorder="1" applyAlignment="1">
      <alignment horizontal="center" vertical="center" shrinkToFit="1"/>
    </xf>
    <xf numFmtId="182" fontId="25" fillId="2" borderId="0" xfId="0" applyNumberFormat="1" applyFont="1" applyFill="1" applyBorder="1" applyAlignment="1">
      <alignment horizontal="left" vertical="center" shrinkToFit="1"/>
    </xf>
    <xf numFmtId="0" fontId="24" fillId="2" borderId="90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left" vertical="center" shrinkToFit="1"/>
    </xf>
    <xf numFmtId="0" fontId="24" fillId="2" borderId="91" xfId="0" applyFont="1" applyFill="1" applyBorder="1" applyAlignment="1">
      <alignment horizontal="left" vertical="center" shrinkToFit="1"/>
    </xf>
    <xf numFmtId="0" fontId="32" fillId="2" borderId="0" xfId="0" applyFont="1" applyFill="1" applyAlignment="1">
      <alignment horizontal="center" vertical="center"/>
    </xf>
    <xf numFmtId="0" fontId="24" fillId="5" borderId="61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shrinkToFit="1"/>
    </xf>
    <xf numFmtId="0" fontId="27" fillId="2" borderId="61" xfId="0" applyFont="1" applyFill="1" applyBorder="1" applyAlignment="1">
      <alignment horizontal="center" vertical="center" shrinkToFit="1"/>
    </xf>
    <xf numFmtId="0" fontId="27" fillId="2" borderId="139" xfId="0" applyFont="1" applyFill="1" applyBorder="1" applyAlignment="1">
      <alignment horizontal="center" vertical="center" shrinkToFit="1"/>
    </xf>
    <xf numFmtId="0" fontId="27" fillId="2" borderId="140" xfId="0" applyFont="1" applyFill="1" applyBorder="1" applyAlignment="1">
      <alignment horizontal="center" vertical="center" shrinkToFit="1"/>
    </xf>
    <xf numFmtId="0" fontId="23" fillId="2" borderId="141" xfId="0" applyFont="1" applyFill="1" applyBorder="1" applyAlignment="1">
      <alignment horizontal="center" vertical="center" shrinkToFit="1"/>
    </xf>
    <xf numFmtId="0" fontId="23" fillId="2" borderId="139" xfId="0" applyFont="1" applyFill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/>
    </xf>
    <xf numFmtId="0" fontId="0" fillId="6" borderId="113" xfId="0" applyFill="1" applyBorder="1" applyAlignment="1">
      <alignment horizontal="center" vertical="center" shrinkToFit="1"/>
    </xf>
    <xf numFmtId="0" fontId="0" fillId="6" borderId="114" xfId="0" applyFill="1" applyBorder="1" applyAlignment="1">
      <alignment horizontal="center" vertical="center" shrinkToFit="1"/>
    </xf>
    <xf numFmtId="0" fontId="0" fillId="6" borderId="120" xfId="0" applyFill="1" applyBorder="1" applyAlignment="1">
      <alignment horizontal="center" vertical="center" shrinkToFit="1"/>
    </xf>
    <xf numFmtId="0" fontId="0" fillId="2" borderId="113" xfId="0" applyFill="1" applyBorder="1" applyAlignment="1">
      <alignment horizontal="center" vertical="center" shrinkToFit="1"/>
    </xf>
    <xf numFmtId="0" fontId="0" fillId="2" borderId="114" xfId="0" applyFill="1" applyBorder="1" applyAlignment="1">
      <alignment horizontal="center" vertical="center" shrinkToFit="1"/>
    </xf>
    <xf numFmtId="0" fontId="0" fillId="2" borderId="115" xfId="0" applyFill="1" applyBorder="1" applyAlignment="1">
      <alignment horizontal="center" vertical="center" shrinkToFit="1"/>
    </xf>
    <xf numFmtId="0" fontId="0" fillId="2" borderId="112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121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left" vertical="top" wrapText="1"/>
    </xf>
    <xf numFmtId="178" fontId="33" fillId="2" borderId="123" xfId="0" applyNumberFormat="1" applyFont="1" applyFill="1" applyBorder="1" applyAlignment="1">
      <alignment horizontal="right" vertical="center" shrinkToFit="1"/>
    </xf>
    <xf numFmtId="178" fontId="33" fillId="2" borderId="43" xfId="0" applyNumberFormat="1" applyFont="1" applyFill="1" applyBorder="1" applyAlignment="1">
      <alignment horizontal="right" vertical="center" shrinkToFit="1"/>
    </xf>
    <xf numFmtId="0" fontId="0" fillId="2" borderId="117" xfId="0" applyFill="1" applyBorder="1" applyAlignment="1">
      <alignment horizontal="center" vertical="center" shrinkToFit="1"/>
    </xf>
    <xf numFmtId="0" fontId="0" fillId="2" borderId="118" xfId="0" applyFill="1" applyBorder="1" applyAlignment="1">
      <alignment horizontal="center" vertical="center" shrinkToFit="1"/>
    </xf>
    <xf numFmtId="0" fontId="0" fillId="2" borderId="119" xfId="0" applyFill="1" applyBorder="1" applyAlignment="1">
      <alignment horizontal="center" vertical="center" shrinkToFit="1"/>
    </xf>
    <xf numFmtId="179" fontId="33" fillId="2" borderId="43" xfId="0" applyNumberFormat="1" applyFont="1" applyFill="1" applyBorder="1" applyAlignment="1">
      <alignment horizontal="center" vertical="center" shrinkToFit="1"/>
    </xf>
    <xf numFmtId="0" fontId="62" fillId="10" borderId="6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125730</xdr:rowOff>
    </xdr:from>
    <xdr:to>
      <xdr:col>6</xdr:col>
      <xdr:colOff>238076</xdr:colOff>
      <xdr:row>2</xdr:row>
      <xdr:rowOff>34290</xdr:rowOff>
    </xdr:to>
    <xdr:pic>
      <xdr:nvPicPr>
        <xdr:cNvPr id="2108" name="図 1" descr="kumpooロゴ.jpg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5730"/>
          <a:ext cx="1672540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60476</xdr:rowOff>
    </xdr:from>
    <xdr:to>
      <xdr:col>14</xdr:col>
      <xdr:colOff>223762</xdr:colOff>
      <xdr:row>30</xdr:row>
      <xdr:rowOff>60477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2BC09B-8D87-4694-B370-392DDFC2028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047"/>
          <a:ext cx="3610429" cy="26367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5"/>
  <sheetViews>
    <sheetView tabSelected="1" zoomScale="90" zoomScaleNormal="90" workbookViewId="0">
      <selection activeCell="X13" sqref="X13"/>
    </sheetView>
  </sheetViews>
  <sheetFormatPr defaultRowHeight="13"/>
  <cols>
    <col min="1" max="10" width="5.3515625" customWidth="1"/>
    <col min="11" max="11" width="2" customWidth="1"/>
    <col min="12" max="21" width="5.3515625" customWidth="1"/>
    <col min="22" max="22" width="1.46875" style="139" customWidth="1"/>
    <col min="23" max="23" width="8.76171875" style="139"/>
    <col min="24" max="26" width="18.234375" style="139" customWidth="1"/>
    <col min="27" max="36" width="8.76171875" style="139"/>
  </cols>
  <sheetData>
    <row r="1" spans="1:36" s="17" customFormat="1" ht="22.75" customHeight="1">
      <c r="A1" s="138" t="s">
        <v>98</v>
      </c>
      <c r="B1" s="137"/>
      <c r="C1" s="27"/>
      <c r="D1" s="27"/>
      <c r="E1" s="27"/>
      <c r="F1" s="27"/>
      <c r="G1" s="16"/>
      <c r="H1" s="16"/>
      <c r="I1" s="16"/>
      <c r="J1" s="16"/>
      <c r="K1" s="16"/>
      <c r="L1" s="17" t="s">
        <v>97</v>
      </c>
      <c r="M1" s="27"/>
      <c r="N1" s="27"/>
      <c r="O1" s="27"/>
      <c r="P1" s="27"/>
      <c r="Q1" s="27"/>
      <c r="R1" s="16"/>
      <c r="S1" s="16"/>
      <c r="T1" s="16"/>
      <c r="U1" s="16"/>
      <c r="V1" s="136"/>
      <c r="W1" s="136"/>
      <c r="X1" s="136"/>
      <c r="Y1" s="136"/>
      <c r="Z1" s="136"/>
      <c r="AA1" s="137"/>
      <c r="AB1" s="137"/>
      <c r="AC1" s="138"/>
      <c r="AD1" s="138"/>
      <c r="AE1" s="138"/>
      <c r="AF1" s="138"/>
      <c r="AG1" s="138"/>
      <c r="AH1" s="138"/>
      <c r="AI1" s="138"/>
      <c r="AJ1" s="138"/>
    </row>
    <row r="2" spans="1:36" s="17" customFormat="1" ht="22.75" customHeight="1">
      <c r="A2" s="70">
        <v>0</v>
      </c>
      <c r="B2" s="200" t="s">
        <v>99</v>
      </c>
      <c r="C2" s="200"/>
      <c r="D2" s="202" t="s">
        <v>1078</v>
      </c>
      <c r="E2" s="202"/>
      <c r="F2" s="202"/>
      <c r="G2" s="202"/>
      <c r="H2" s="202"/>
      <c r="I2" s="202"/>
      <c r="J2" s="202"/>
      <c r="K2" s="16"/>
      <c r="L2" s="70">
        <v>0</v>
      </c>
      <c r="M2" s="200" t="s">
        <v>99</v>
      </c>
      <c r="N2" s="200"/>
      <c r="O2" s="203">
        <v>44570</v>
      </c>
      <c r="P2" s="203"/>
      <c r="Q2" s="203"/>
      <c r="R2" s="203"/>
      <c r="S2" s="203"/>
      <c r="T2" s="203"/>
      <c r="U2" s="203"/>
      <c r="V2" s="136"/>
      <c r="W2" s="160" t="s">
        <v>136</v>
      </c>
      <c r="X2" s="160" t="s">
        <v>137</v>
      </c>
      <c r="Y2" s="160" t="s">
        <v>138</v>
      </c>
      <c r="Z2" s="160" t="s">
        <v>139</v>
      </c>
      <c r="AA2" s="137"/>
      <c r="AB2" s="137"/>
      <c r="AC2" s="138"/>
      <c r="AD2" s="138"/>
      <c r="AE2" s="138"/>
      <c r="AF2" s="138"/>
      <c r="AG2" s="138"/>
      <c r="AH2" s="138"/>
      <c r="AI2" s="138"/>
      <c r="AJ2" s="138"/>
    </row>
    <row r="3" spans="1:36" s="17" customFormat="1" ht="22.75" customHeight="1">
      <c r="A3" s="70">
        <v>1</v>
      </c>
      <c r="B3" s="200" t="s">
        <v>263</v>
      </c>
      <c r="C3" s="200"/>
      <c r="D3" s="199"/>
      <c r="E3" s="199"/>
      <c r="F3" s="199"/>
      <c r="G3" s="199"/>
      <c r="H3" s="199"/>
      <c r="I3" s="199"/>
      <c r="J3" s="199"/>
      <c r="K3" s="16"/>
      <c r="L3" s="70">
        <v>1</v>
      </c>
      <c r="M3" s="200" t="s">
        <v>263</v>
      </c>
      <c r="N3" s="200"/>
      <c r="O3" s="201" t="s">
        <v>257</v>
      </c>
      <c r="P3" s="201"/>
      <c r="Q3" s="201"/>
      <c r="R3" s="201"/>
      <c r="S3" s="201"/>
      <c r="T3" s="201"/>
      <c r="U3" s="201"/>
      <c r="V3" s="136"/>
      <c r="W3" s="162" t="s">
        <v>140</v>
      </c>
      <c r="X3" s="162" t="s">
        <v>1045</v>
      </c>
      <c r="Y3" s="162" t="s">
        <v>1046</v>
      </c>
      <c r="Z3" s="163" t="s">
        <v>1047</v>
      </c>
      <c r="AA3" s="137"/>
      <c r="AB3" s="137"/>
      <c r="AC3" s="138"/>
      <c r="AD3" s="138"/>
      <c r="AE3" s="138"/>
      <c r="AF3" s="138"/>
      <c r="AG3" s="138"/>
      <c r="AH3" s="138"/>
      <c r="AI3" s="138"/>
      <c r="AJ3" s="138"/>
    </row>
    <row r="4" spans="1:36" s="17" customFormat="1" ht="22.75" customHeight="1">
      <c r="A4" s="70">
        <v>2</v>
      </c>
      <c r="B4" s="200" t="s">
        <v>4</v>
      </c>
      <c r="C4" s="200"/>
      <c r="D4" s="199"/>
      <c r="E4" s="199"/>
      <c r="F4" s="199"/>
      <c r="G4" s="199"/>
      <c r="H4" s="199"/>
      <c r="I4" s="199"/>
      <c r="J4" s="199"/>
      <c r="K4" s="16"/>
      <c r="L4" s="70">
        <v>2</v>
      </c>
      <c r="M4" s="200" t="s">
        <v>4</v>
      </c>
      <c r="N4" s="200"/>
      <c r="O4" s="201" t="s">
        <v>1043</v>
      </c>
      <c r="P4" s="201"/>
      <c r="Q4" s="201"/>
      <c r="R4" s="201"/>
      <c r="S4" s="201"/>
      <c r="T4" s="201"/>
      <c r="U4" s="201"/>
      <c r="V4" s="136"/>
      <c r="W4" s="160" t="s">
        <v>141</v>
      </c>
      <c r="X4" s="160" t="s">
        <v>1048</v>
      </c>
      <c r="Y4" s="160" t="s">
        <v>1049</v>
      </c>
      <c r="Z4" s="161" t="s">
        <v>1050</v>
      </c>
      <c r="AA4" s="137"/>
      <c r="AB4" s="137"/>
      <c r="AC4" s="138"/>
      <c r="AD4" s="138"/>
      <c r="AE4" s="138"/>
      <c r="AF4" s="138"/>
      <c r="AG4" s="138"/>
      <c r="AH4" s="138"/>
      <c r="AI4" s="138"/>
      <c r="AJ4" s="138"/>
    </row>
    <row r="5" spans="1:36" s="17" customFormat="1" ht="22.75" customHeight="1">
      <c r="A5" s="70">
        <v>3</v>
      </c>
      <c r="B5" s="200" t="s">
        <v>5</v>
      </c>
      <c r="C5" s="200"/>
      <c r="D5" s="207"/>
      <c r="E5" s="208"/>
      <c r="F5" s="208"/>
      <c r="G5" s="208"/>
      <c r="H5" s="208"/>
      <c r="I5" s="208"/>
      <c r="J5" s="209"/>
      <c r="K5" s="16"/>
      <c r="L5" s="70">
        <v>3</v>
      </c>
      <c r="M5" s="200" t="s">
        <v>5</v>
      </c>
      <c r="N5" s="200"/>
      <c r="O5" s="212" t="s">
        <v>92</v>
      </c>
      <c r="P5" s="213"/>
      <c r="Q5" s="213"/>
      <c r="R5" s="213"/>
      <c r="S5" s="213"/>
      <c r="T5" s="213"/>
      <c r="U5" s="214"/>
      <c r="V5" s="136"/>
      <c r="W5" s="160" t="s">
        <v>142</v>
      </c>
      <c r="X5" s="160" t="s">
        <v>1051</v>
      </c>
      <c r="Y5" s="160" t="s">
        <v>1052</v>
      </c>
      <c r="Z5" s="161" t="s">
        <v>1053</v>
      </c>
      <c r="AA5" s="137"/>
      <c r="AB5" s="137"/>
      <c r="AC5" s="138"/>
      <c r="AD5" s="138"/>
      <c r="AE5" s="138"/>
      <c r="AF5" s="138"/>
      <c r="AG5" s="138"/>
      <c r="AH5" s="138"/>
      <c r="AI5" s="138"/>
      <c r="AJ5" s="138"/>
    </row>
    <row r="6" spans="1:36" s="17" customFormat="1" ht="22.75" customHeight="1">
      <c r="A6" s="70">
        <v>4</v>
      </c>
      <c r="B6" s="200" t="s">
        <v>88</v>
      </c>
      <c r="C6" s="200"/>
      <c r="D6" s="135" t="s">
        <v>94</v>
      </c>
      <c r="E6" s="210" t="e">
        <f>VLOOKUP(D4,C29:H195,3,FALSE)</f>
        <v>#N/A</v>
      </c>
      <c r="F6" s="210"/>
      <c r="G6" s="210"/>
      <c r="H6" s="210"/>
      <c r="I6" s="210"/>
      <c r="J6" s="210"/>
      <c r="K6" s="16"/>
      <c r="L6" s="70">
        <v>4</v>
      </c>
      <c r="M6" s="200" t="s">
        <v>88</v>
      </c>
      <c r="N6" s="200"/>
      <c r="O6" s="182" t="s">
        <v>94</v>
      </c>
      <c r="P6" s="210" t="s">
        <v>808</v>
      </c>
      <c r="Q6" s="210"/>
      <c r="R6" s="210"/>
      <c r="S6" s="210"/>
      <c r="T6" s="210"/>
      <c r="U6" s="210"/>
      <c r="V6" s="136"/>
      <c r="W6" s="161" t="s">
        <v>143</v>
      </c>
      <c r="X6" s="160" t="s">
        <v>1054</v>
      </c>
      <c r="Y6" s="160" t="s">
        <v>1055</v>
      </c>
      <c r="Z6" s="160" t="s">
        <v>1056</v>
      </c>
      <c r="AA6" s="137"/>
      <c r="AB6" s="137"/>
      <c r="AC6" s="138"/>
      <c r="AD6" s="138"/>
      <c r="AE6" s="138"/>
      <c r="AF6" s="138"/>
      <c r="AG6" s="138"/>
      <c r="AH6" s="138"/>
      <c r="AI6" s="138"/>
      <c r="AJ6" s="138"/>
    </row>
    <row r="7" spans="1:36" s="17" customFormat="1" ht="22.75" customHeight="1">
      <c r="A7" s="70">
        <v>5</v>
      </c>
      <c r="B7" s="200" t="s">
        <v>87</v>
      </c>
      <c r="C7" s="200"/>
      <c r="D7" s="201" t="s">
        <v>95</v>
      </c>
      <c r="E7" s="201"/>
      <c r="F7" s="204" t="e">
        <f>VLOOKUP(D4,C29:H195,4,FALSE)</f>
        <v>#N/A</v>
      </c>
      <c r="G7" s="205"/>
      <c r="H7" s="205"/>
      <c r="I7" s="205"/>
      <c r="J7" s="206"/>
      <c r="K7" s="16"/>
      <c r="L7" s="70">
        <v>5</v>
      </c>
      <c r="M7" s="200" t="s">
        <v>87</v>
      </c>
      <c r="N7" s="200"/>
      <c r="O7" s="201" t="s">
        <v>1044</v>
      </c>
      <c r="P7" s="201"/>
      <c r="Q7" s="204" t="s">
        <v>809</v>
      </c>
      <c r="R7" s="205"/>
      <c r="S7" s="205"/>
      <c r="T7" s="205"/>
      <c r="U7" s="206"/>
      <c r="V7" s="136"/>
      <c r="AA7" s="137"/>
      <c r="AB7" s="137"/>
      <c r="AC7" s="138"/>
      <c r="AD7" s="138"/>
      <c r="AE7" s="138"/>
      <c r="AF7" s="138"/>
      <c r="AG7" s="138"/>
      <c r="AH7" s="138"/>
      <c r="AI7" s="138"/>
      <c r="AJ7" s="138"/>
    </row>
    <row r="8" spans="1:36" s="17" customFormat="1" ht="22.75" customHeight="1">
      <c r="A8" s="70">
        <v>6</v>
      </c>
      <c r="B8" s="200" t="s">
        <v>89</v>
      </c>
      <c r="C8" s="200"/>
      <c r="D8" s="211" t="e">
        <f>VLOOKUP(D4,C29:H195,5,FALSE)</f>
        <v>#N/A</v>
      </c>
      <c r="E8" s="201"/>
      <c r="F8" s="201"/>
      <c r="G8" s="201"/>
      <c r="H8" s="201"/>
      <c r="I8" s="201"/>
      <c r="J8" s="201"/>
      <c r="K8" s="16"/>
      <c r="L8" s="70">
        <v>6</v>
      </c>
      <c r="M8" s="200" t="s">
        <v>89</v>
      </c>
      <c r="N8" s="200"/>
      <c r="O8" s="211" t="s">
        <v>810</v>
      </c>
      <c r="P8" s="201"/>
      <c r="Q8" s="201"/>
      <c r="R8" s="201"/>
      <c r="S8" s="201"/>
      <c r="T8" s="201"/>
      <c r="U8" s="201"/>
      <c r="V8" s="136"/>
      <c r="W8" s="136"/>
      <c r="X8" s="136"/>
      <c r="Y8" s="136"/>
      <c r="Z8" s="136"/>
      <c r="AA8" s="137"/>
      <c r="AB8" s="137"/>
      <c r="AC8" s="138"/>
      <c r="AD8" s="138"/>
      <c r="AE8" s="138"/>
      <c r="AF8" s="138"/>
      <c r="AG8" s="138"/>
      <c r="AH8" s="138"/>
      <c r="AI8" s="138"/>
      <c r="AJ8" s="138"/>
    </row>
    <row r="9" spans="1:36" s="17" customFormat="1" ht="22.75" customHeight="1">
      <c r="A9" s="70">
        <v>7</v>
      </c>
      <c r="B9" s="200" t="s">
        <v>91</v>
      </c>
      <c r="C9" s="200"/>
      <c r="D9" s="211" t="e">
        <f>VLOOKUP(D4,C29:H195,6,FALSE)</f>
        <v>#N/A</v>
      </c>
      <c r="E9" s="201"/>
      <c r="F9" s="201"/>
      <c r="G9" s="201"/>
      <c r="H9" s="201"/>
      <c r="I9" s="201"/>
      <c r="J9" s="201"/>
      <c r="K9" s="16"/>
      <c r="L9" s="70">
        <v>7</v>
      </c>
      <c r="M9" s="200" t="s">
        <v>91</v>
      </c>
      <c r="N9" s="200"/>
      <c r="O9" s="211" t="s">
        <v>811</v>
      </c>
      <c r="P9" s="201"/>
      <c r="Q9" s="201"/>
      <c r="R9" s="201"/>
      <c r="S9" s="201"/>
      <c r="T9" s="201"/>
      <c r="U9" s="201"/>
      <c r="V9" s="136"/>
      <c r="W9" s="136"/>
      <c r="X9" s="136"/>
      <c r="Y9" s="136"/>
      <c r="Z9" s="136"/>
      <c r="AA9" s="137"/>
      <c r="AB9" s="137"/>
      <c r="AC9" s="138"/>
      <c r="AD9" s="138"/>
      <c r="AE9" s="138"/>
      <c r="AF9" s="138"/>
      <c r="AG9" s="138"/>
      <c r="AH9" s="138"/>
      <c r="AI9" s="138"/>
      <c r="AJ9" s="138"/>
    </row>
    <row r="11" spans="1:36" s="164" customFormat="1" ht="14">
      <c r="A11" s="165" t="s">
        <v>145</v>
      </c>
      <c r="B11" s="171" t="s">
        <v>144</v>
      </c>
      <c r="C11" s="141" t="s">
        <v>146</v>
      </c>
      <c r="D11" s="141" t="s">
        <v>147</v>
      </c>
      <c r="E11" s="141" t="s">
        <v>148</v>
      </c>
      <c r="F11" s="141" t="s">
        <v>149</v>
      </c>
      <c r="G11" s="141" t="s">
        <v>150</v>
      </c>
      <c r="H11" s="141" t="s">
        <v>151</v>
      </c>
      <c r="I11" s="166"/>
      <c r="J11" s="427" t="s">
        <v>1080</v>
      </c>
      <c r="K11" s="167"/>
      <c r="L11" s="167"/>
      <c r="M11" s="167"/>
      <c r="N11" s="167"/>
      <c r="O11" s="167"/>
      <c r="P11" s="168"/>
      <c r="Q11" s="189" t="s">
        <v>147</v>
      </c>
      <c r="R11" s="190"/>
      <c r="S11" s="174" t="s">
        <v>144</v>
      </c>
      <c r="T11" s="175"/>
    </row>
    <row r="12" spans="1:36" s="164" customFormat="1" ht="14">
      <c r="A12" s="186">
        <v>1</v>
      </c>
      <c r="B12" s="187" t="s">
        <v>152</v>
      </c>
      <c r="C12" s="188" t="s">
        <v>153</v>
      </c>
      <c r="D12" s="188" t="s">
        <v>154</v>
      </c>
      <c r="E12" s="188" t="s">
        <v>155</v>
      </c>
      <c r="F12" s="188" t="s">
        <v>156</v>
      </c>
      <c r="G12" s="188" t="s">
        <v>157</v>
      </c>
      <c r="H12" s="188" t="s">
        <v>158</v>
      </c>
      <c r="I12" s="166"/>
      <c r="J12" s="427" t="s">
        <v>1080</v>
      </c>
      <c r="K12" s="167"/>
      <c r="L12" s="167"/>
      <c r="M12" s="167"/>
      <c r="N12" s="167"/>
      <c r="O12" s="167"/>
      <c r="P12" s="168"/>
      <c r="Q12" s="191" t="s">
        <v>154</v>
      </c>
      <c r="R12" s="190"/>
      <c r="S12" s="174" t="s">
        <v>152</v>
      </c>
      <c r="T12" s="175"/>
    </row>
    <row r="13" spans="1:36" s="164" customFormat="1" ht="14">
      <c r="A13" s="186">
        <v>2</v>
      </c>
      <c r="B13" s="187" t="s">
        <v>164</v>
      </c>
      <c r="C13" s="188" t="s">
        <v>165</v>
      </c>
      <c r="D13" s="188" t="s">
        <v>166</v>
      </c>
      <c r="E13" s="188" t="s">
        <v>167</v>
      </c>
      <c r="F13" s="188" t="s">
        <v>168</v>
      </c>
      <c r="G13" s="188" t="s">
        <v>169</v>
      </c>
      <c r="H13" s="188" t="s">
        <v>170</v>
      </c>
      <c r="I13" s="166"/>
      <c r="J13" s="427" t="s">
        <v>1080</v>
      </c>
      <c r="K13" s="167"/>
      <c r="L13" s="167"/>
      <c r="M13" s="167"/>
      <c r="N13" s="167"/>
      <c r="O13" s="167"/>
      <c r="P13" s="168"/>
      <c r="Q13" s="191" t="s">
        <v>166</v>
      </c>
      <c r="R13" s="190"/>
      <c r="S13" s="174" t="s">
        <v>164</v>
      </c>
      <c r="T13" s="175"/>
    </row>
    <row r="14" spans="1:36" s="164" customFormat="1" ht="14">
      <c r="A14" s="186">
        <v>3</v>
      </c>
      <c r="B14" s="187" t="s">
        <v>171</v>
      </c>
      <c r="C14" s="188" t="s">
        <v>1042</v>
      </c>
      <c r="D14" s="188" t="s">
        <v>1041</v>
      </c>
      <c r="E14" s="188" t="s">
        <v>480</v>
      </c>
      <c r="F14" s="188" t="s">
        <v>481</v>
      </c>
      <c r="G14" s="188" t="s">
        <v>482</v>
      </c>
      <c r="H14" s="188" t="s">
        <v>483</v>
      </c>
      <c r="I14" s="166"/>
      <c r="J14" s="427" t="s">
        <v>1080</v>
      </c>
      <c r="K14" s="167"/>
      <c r="L14" s="167"/>
      <c r="M14" s="167"/>
      <c r="N14" s="167"/>
      <c r="O14" s="167"/>
      <c r="P14" s="168"/>
      <c r="Q14" s="191" t="s">
        <v>1041</v>
      </c>
      <c r="R14" s="190"/>
      <c r="S14" s="174" t="s">
        <v>171</v>
      </c>
      <c r="T14" s="175"/>
    </row>
    <row r="15" spans="1:36" s="164" customFormat="1" ht="14">
      <c r="A15" s="186">
        <v>4</v>
      </c>
      <c r="B15" s="187" t="s">
        <v>176</v>
      </c>
      <c r="C15" s="188" t="s">
        <v>177</v>
      </c>
      <c r="D15" s="188" t="s">
        <v>178</v>
      </c>
      <c r="E15" s="188" t="s">
        <v>179</v>
      </c>
      <c r="F15" s="188" t="s">
        <v>180</v>
      </c>
      <c r="G15" s="188" t="s">
        <v>181</v>
      </c>
      <c r="H15" s="188" t="s">
        <v>182</v>
      </c>
      <c r="I15" s="166"/>
      <c r="J15" s="427" t="s">
        <v>1080</v>
      </c>
      <c r="K15" s="167"/>
      <c r="L15" s="167"/>
      <c r="M15" s="167"/>
      <c r="N15" s="167"/>
      <c r="O15" s="167"/>
      <c r="P15" s="168"/>
      <c r="Q15" s="191" t="s">
        <v>178</v>
      </c>
      <c r="R15" s="190"/>
      <c r="S15" s="174" t="s">
        <v>176</v>
      </c>
      <c r="T15" s="175"/>
    </row>
    <row r="16" spans="1:36" s="164" customFormat="1" ht="14">
      <c r="A16" s="186">
        <v>5</v>
      </c>
      <c r="B16" s="187" t="s">
        <v>183</v>
      </c>
      <c r="C16" s="188" t="s">
        <v>184</v>
      </c>
      <c r="D16" s="188" t="s">
        <v>185</v>
      </c>
      <c r="E16" s="188" t="s">
        <v>186</v>
      </c>
      <c r="F16" s="188" t="s">
        <v>187</v>
      </c>
      <c r="G16" s="188" t="s">
        <v>188</v>
      </c>
      <c r="H16" s="188" t="s">
        <v>189</v>
      </c>
      <c r="I16" s="166"/>
      <c r="J16" s="427" t="s">
        <v>1080</v>
      </c>
      <c r="K16" s="167"/>
      <c r="L16" s="167"/>
      <c r="M16" s="167"/>
      <c r="N16" s="167"/>
      <c r="O16" s="167"/>
      <c r="P16" s="168"/>
      <c r="Q16" s="191" t="s">
        <v>185</v>
      </c>
      <c r="R16" s="190"/>
      <c r="S16" s="174" t="s">
        <v>183</v>
      </c>
      <c r="T16" s="175"/>
    </row>
    <row r="17" spans="1:36" s="164" customFormat="1" ht="14">
      <c r="A17" s="186">
        <v>6</v>
      </c>
      <c r="B17" s="187" t="s">
        <v>190</v>
      </c>
      <c r="C17" s="188" t="s">
        <v>1040</v>
      </c>
      <c r="D17" s="188" t="s">
        <v>1035</v>
      </c>
      <c r="E17" s="188" t="s">
        <v>603</v>
      </c>
      <c r="F17" s="188" t="s">
        <v>604</v>
      </c>
      <c r="G17" s="188" t="s">
        <v>605</v>
      </c>
      <c r="H17" s="188" t="s">
        <v>606</v>
      </c>
      <c r="I17" s="166"/>
      <c r="J17" s="427" t="s">
        <v>1080</v>
      </c>
      <c r="K17" s="167"/>
      <c r="L17" s="167"/>
      <c r="M17" s="167"/>
      <c r="N17" s="167"/>
      <c r="O17" s="167"/>
      <c r="P17" s="168"/>
      <c r="Q17" s="192" t="s">
        <v>1035</v>
      </c>
      <c r="R17" s="184"/>
      <c r="S17" s="185" t="s">
        <v>190</v>
      </c>
      <c r="T17" s="183"/>
    </row>
    <row r="18" spans="1:36" s="164" customFormat="1" ht="14">
      <c r="A18" s="186">
        <v>7</v>
      </c>
      <c r="B18" s="187" t="s">
        <v>194</v>
      </c>
      <c r="C18" s="188" t="s">
        <v>195</v>
      </c>
      <c r="D18" s="188" t="s">
        <v>196</v>
      </c>
      <c r="E18" s="188" t="s">
        <v>197</v>
      </c>
      <c r="F18" s="188" t="s">
        <v>198</v>
      </c>
      <c r="G18" s="188" t="s">
        <v>199</v>
      </c>
      <c r="H18" s="188" t="s">
        <v>200</v>
      </c>
      <c r="I18" s="166"/>
      <c r="J18" s="427" t="s">
        <v>1080</v>
      </c>
      <c r="K18" s="167"/>
      <c r="L18" s="167"/>
      <c r="M18" s="167"/>
      <c r="N18" s="167"/>
      <c r="O18" s="167"/>
      <c r="P18" s="168"/>
      <c r="Q18" s="191" t="s">
        <v>196</v>
      </c>
      <c r="R18" s="190"/>
      <c r="S18" s="174" t="s">
        <v>194</v>
      </c>
      <c r="T18" s="175"/>
    </row>
    <row r="19" spans="1:36" s="164" customFormat="1" ht="14">
      <c r="A19" s="186">
        <v>8</v>
      </c>
      <c r="B19" s="187" t="s">
        <v>201</v>
      </c>
      <c r="C19" s="188" t="s">
        <v>202</v>
      </c>
      <c r="D19" s="188" t="s">
        <v>203</v>
      </c>
      <c r="E19" s="188" t="s">
        <v>204</v>
      </c>
      <c r="F19" s="188" t="s">
        <v>205</v>
      </c>
      <c r="G19" s="188" t="s">
        <v>206</v>
      </c>
      <c r="H19" s="188" t="s">
        <v>207</v>
      </c>
      <c r="I19" s="166"/>
      <c r="J19" s="427" t="s">
        <v>1080</v>
      </c>
      <c r="K19" s="167"/>
      <c r="L19" s="167"/>
      <c r="M19" s="167"/>
      <c r="N19" s="167"/>
      <c r="O19" s="167"/>
      <c r="P19" s="168"/>
      <c r="Q19" s="191" t="s">
        <v>203</v>
      </c>
      <c r="R19" s="190"/>
      <c r="S19" s="174" t="s">
        <v>201</v>
      </c>
      <c r="T19" s="175"/>
    </row>
    <row r="20" spans="1:36" s="164" customFormat="1" ht="14">
      <c r="A20" s="186">
        <v>9</v>
      </c>
      <c r="B20" s="187" t="s">
        <v>208</v>
      </c>
      <c r="C20" s="188" t="s">
        <v>209</v>
      </c>
      <c r="D20" s="188" t="s">
        <v>210</v>
      </c>
      <c r="E20" s="188" t="s">
        <v>211</v>
      </c>
      <c r="F20" s="188" t="s">
        <v>212</v>
      </c>
      <c r="G20" s="188" t="s">
        <v>213</v>
      </c>
      <c r="H20" s="188" t="s">
        <v>214</v>
      </c>
      <c r="I20" s="166"/>
      <c r="J20" s="427" t="s">
        <v>1080</v>
      </c>
      <c r="K20" s="167"/>
      <c r="L20" s="167"/>
      <c r="M20" s="167"/>
      <c r="N20" s="167"/>
      <c r="O20" s="167"/>
      <c r="P20" s="168"/>
      <c r="Q20" s="191" t="s">
        <v>210</v>
      </c>
      <c r="R20" s="190"/>
      <c r="S20" s="174" t="s">
        <v>208</v>
      </c>
      <c r="T20" s="175"/>
    </row>
    <row r="21" spans="1:36" s="164" customFormat="1" ht="14">
      <c r="A21" s="186">
        <v>10</v>
      </c>
      <c r="B21" s="187" t="s">
        <v>215</v>
      </c>
      <c r="C21" s="188" t="s">
        <v>1038</v>
      </c>
      <c r="D21" s="188" t="s">
        <v>1037</v>
      </c>
      <c r="E21" s="188" t="s">
        <v>713</v>
      </c>
      <c r="F21" s="188" t="s">
        <v>714</v>
      </c>
      <c r="G21" s="188" t="s">
        <v>715</v>
      </c>
      <c r="H21" s="188" t="s">
        <v>716</v>
      </c>
      <c r="I21" s="166"/>
      <c r="J21" s="427" t="s">
        <v>1080</v>
      </c>
      <c r="K21" s="167"/>
      <c r="L21" s="167"/>
      <c r="M21" s="167"/>
      <c r="N21" s="167"/>
      <c r="O21" s="167"/>
      <c r="P21" s="168"/>
      <c r="Q21" s="191" t="s">
        <v>1037</v>
      </c>
      <c r="R21" s="184"/>
      <c r="S21" s="185" t="s">
        <v>215</v>
      </c>
      <c r="T21" s="183"/>
    </row>
    <row r="22" spans="1:36" s="164" customFormat="1" ht="14">
      <c r="A22" s="186">
        <v>11</v>
      </c>
      <c r="B22" s="187" t="s">
        <v>220</v>
      </c>
      <c r="C22" s="188" t="s">
        <v>221</v>
      </c>
      <c r="D22" s="188" t="s">
        <v>222</v>
      </c>
      <c r="E22" s="188" t="s">
        <v>223</v>
      </c>
      <c r="F22" s="188" t="s">
        <v>224</v>
      </c>
      <c r="G22" s="188" t="s">
        <v>225</v>
      </c>
      <c r="H22" s="188" t="s">
        <v>226</v>
      </c>
      <c r="I22" s="166"/>
      <c r="J22" s="427" t="s">
        <v>1080</v>
      </c>
      <c r="K22" s="167"/>
      <c r="L22" s="167"/>
      <c r="M22" s="167"/>
      <c r="N22" s="167"/>
      <c r="O22" s="167"/>
      <c r="P22" s="168"/>
      <c r="Q22" s="191" t="s">
        <v>222</v>
      </c>
      <c r="R22" s="190"/>
      <c r="S22" s="185" t="s">
        <v>220</v>
      </c>
      <c r="T22" s="175"/>
    </row>
    <row r="23" spans="1:36" s="164" customFormat="1" ht="14">
      <c r="A23" s="186">
        <v>12</v>
      </c>
      <c r="B23" s="187" t="s">
        <v>257</v>
      </c>
      <c r="C23" s="188" t="s">
        <v>1039</v>
      </c>
      <c r="D23" s="188" t="s">
        <v>1036</v>
      </c>
      <c r="E23" s="188" t="s">
        <v>834</v>
      </c>
      <c r="F23" s="188" t="s">
        <v>835</v>
      </c>
      <c r="G23" s="188" t="s">
        <v>836</v>
      </c>
      <c r="H23" s="188" t="s">
        <v>837</v>
      </c>
      <c r="I23" s="166"/>
      <c r="J23" s="427" t="s">
        <v>1080</v>
      </c>
      <c r="K23" s="167"/>
      <c r="L23" s="167"/>
      <c r="M23" s="167"/>
      <c r="N23" s="167"/>
      <c r="O23" s="167"/>
      <c r="P23" s="168"/>
      <c r="Q23" s="191" t="s">
        <v>1036</v>
      </c>
      <c r="R23" s="184"/>
      <c r="S23" s="185" t="s">
        <v>257</v>
      </c>
      <c r="T23" s="183"/>
    </row>
    <row r="24" spans="1:36" s="164" customFormat="1" ht="14">
      <c r="A24" s="186">
        <v>13</v>
      </c>
      <c r="B24" s="187" t="s">
        <v>1033</v>
      </c>
      <c r="C24" s="188" t="s">
        <v>865</v>
      </c>
      <c r="D24" s="188" t="s">
        <v>1034</v>
      </c>
      <c r="E24" s="188" t="s">
        <v>231</v>
      </c>
      <c r="F24" s="188" t="s">
        <v>866</v>
      </c>
      <c r="G24" s="188" t="s">
        <v>867</v>
      </c>
      <c r="H24" s="188" t="s">
        <v>868</v>
      </c>
      <c r="I24" s="166"/>
      <c r="J24" s="427" t="s">
        <v>1080</v>
      </c>
      <c r="K24" s="167"/>
      <c r="L24" s="167"/>
      <c r="M24" s="167"/>
      <c r="N24" s="167"/>
      <c r="O24" s="167"/>
      <c r="P24" s="168"/>
      <c r="Q24" s="191" t="s">
        <v>1034</v>
      </c>
      <c r="R24" s="190"/>
      <c r="S24" s="174" t="s">
        <v>259</v>
      </c>
      <c r="T24" s="175"/>
    </row>
    <row r="25" spans="1:36" s="164" customFormat="1" ht="14">
      <c r="A25" s="186">
        <v>14</v>
      </c>
      <c r="B25" s="187" t="s">
        <v>235</v>
      </c>
      <c r="C25" s="188" t="s">
        <v>236</v>
      </c>
      <c r="D25" s="188" t="s">
        <v>237</v>
      </c>
      <c r="E25" s="188" t="s">
        <v>238</v>
      </c>
      <c r="F25" s="188" t="s">
        <v>239</v>
      </c>
      <c r="G25" s="188" t="s">
        <v>240</v>
      </c>
      <c r="H25" s="188" t="s">
        <v>241</v>
      </c>
      <c r="I25" s="166"/>
      <c r="J25" s="427" t="s">
        <v>1080</v>
      </c>
      <c r="K25" s="167"/>
      <c r="L25" s="167"/>
      <c r="M25" s="167"/>
      <c r="N25" s="167"/>
      <c r="O25" s="167"/>
      <c r="P25" s="168"/>
      <c r="Q25" s="191" t="s">
        <v>237</v>
      </c>
      <c r="R25" s="190"/>
      <c r="S25" s="174" t="s">
        <v>235</v>
      </c>
      <c r="T25" s="175"/>
    </row>
    <row r="26" spans="1:36" s="164" customFormat="1" ht="14">
      <c r="A26" s="186">
        <v>15</v>
      </c>
      <c r="B26" s="187" t="s">
        <v>242</v>
      </c>
      <c r="C26" s="188" t="s">
        <v>243</v>
      </c>
      <c r="D26" s="188" t="s">
        <v>244</v>
      </c>
      <c r="E26" s="188" t="s">
        <v>245</v>
      </c>
      <c r="F26" s="188" t="s">
        <v>246</v>
      </c>
      <c r="G26" s="188" t="s">
        <v>247</v>
      </c>
      <c r="H26" s="188" t="s">
        <v>248</v>
      </c>
      <c r="I26" s="166"/>
      <c r="J26" s="427" t="s">
        <v>1080</v>
      </c>
      <c r="K26" s="167"/>
      <c r="L26" s="167"/>
      <c r="M26" s="167"/>
      <c r="N26" s="167"/>
      <c r="O26" s="167"/>
      <c r="P26" s="168"/>
      <c r="Q26" s="191" t="s">
        <v>244</v>
      </c>
      <c r="R26" s="190"/>
      <c r="S26" s="174" t="s">
        <v>242</v>
      </c>
      <c r="T26" s="175"/>
    </row>
    <row r="27" spans="1:36" s="164" customFormat="1" ht="14">
      <c r="A27" s="186">
        <v>16</v>
      </c>
      <c r="B27" s="187" t="s">
        <v>249</v>
      </c>
      <c r="C27" s="188" t="s">
        <v>250</v>
      </c>
      <c r="D27" s="188" t="s">
        <v>251</v>
      </c>
      <c r="E27" s="188" t="s">
        <v>252</v>
      </c>
      <c r="F27" s="188" t="s">
        <v>253</v>
      </c>
      <c r="G27" s="188" t="s">
        <v>254</v>
      </c>
      <c r="H27" s="188" t="s">
        <v>255</v>
      </c>
      <c r="I27" s="166"/>
      <c r="J27" s="427" t="s">
        <v>1080</v>
      </c>
      <c r="K27" s="167"/>
      <c r="L27" s="167"/>
      <c r="M27" s="167"/>
      <c r="N27" s="167"/>
      <c r="O27" s="167"/>
      <c r="P27" s="168"/>
      <c r="Q27" s="191" t="s">
        <v>251</v>
      </c>
      <c r="R27" s="190"/>
      <c r="S27" s="174" t="s">
        <v>249</v>
      </c>
      <c r="T27" s="175"/>
    </row>
    <row r="29" spans="1:36">
      <c r="A29">
        <v>1</v>
      </c>
      <c r="B29" t="s">
        <v>152</v>
      </c>
      <c r="C29" t="s">
        <v>267</v>
      </c>
      <c r="E29" t="s">
        <v>268</v>
      </c>
      <c r="F29" t="s">
        <v>269</v>
      </c>
      <c r="G29" t="s">
        <v>270</v>
      </c>
      <c r="H29" t="s">
        <v>271</v>
      </c>
      <c r="I29">
        <v>1</v>
      </c>
      <c r="J29">
        <v>1</v>
      </c>
      <c r="U29" s="139"/>
      <c r="AJ29"/>
    </row>
    <row r="30" spans="1:36">
      <c r="A30">
        <v>2</v>
      </c>
      <c r="B30" t="s">
        <v>152</v>
      </c>
      <c r="C30" t="s">
        <v>272</v>
      </c>
      <c r="E30" t="s">
        <v>273</v>
      </c>
      <c r="F30" t="s">
        <v>274</v>
      </c>
      <c r="G30" t="s">
        <v>275</v>
      </c>
      <c r="H30" t="s">
        <v>276</v>
      </c>
      <c r="I30">
        <v>2</v>
      </c>
      <c r="J30">
        <v>1</v>
      </c>
      <c r="U30" s="139"/>
      <c r="AJ30"/>
    </row>
    <row r="31" spans="1:36">
      <c r="A31">
        <v>3</v>
      </c>
      <c r="B31" t="s">
        <v>152</v>
      </c>
      <c r="C31" t="s">
        <v>277</v>
      </c>
      <c r="E31" t="s">
        <v>278</v>
      </c>
      <c r="F31" t="s">
        <v>279</v>
      </c>
      <c r="G31" t="s">
        <v>280</v>
      </c>
      <c r="H31" t="s">
        <v>281</v>
      </c>
      <c r="I31">
        <v>3</v>
      </c>
      <c r="J31">
        <v>1</v>
      </c>
      <c r="U31" s="139"/>
      <c r="AJ31"/>
    </row>
    <row r="32" spans="1:36">
      <c r="A32">
        <v>4</v>
      </c>
      <c r="B32" t="s">
        <v>152</v>
      </c>
      <c r="C32" t="s">
        <v>282</v>
      </c>
      <c r="E32" t="s">
        <v>283</v>
      </c>
      <c r="F32" t="s">
        <v>284</v>
      </c>
      <c r="G32" t="s">
        <v>285</v>
      </c>
      <c r="H32" t="s">
        <v>286</v>
      </c>
      <c r="I32">
        <v>4</v>
      </c>
      <c r="J32">
        <v>1</v>
      </c>
      <c r="U32" s="139"/>
      <c r="AJ32"/>
    </row>
    <row r="33" spans="1:36">
      <c r="A33">
        <v>5</v>
      </c>
      <c r="B33" t="s">
        <v>152</v>
      </c>
      <c r="C33" t="s">
        <v>287</v>
      </c>
      <c r="E33" t="s">
        <v>288</v>
      </c>
      <c r="F33" t="s">
        <v>289</v>
      </c>
      <c r="G33" t="s">
        <v>290</v>
      </c>
      <c r="H33" t="s">
        <v>291</v>
      </c>
      <c r="I33">
        <v>5</v>
      </c>
      <c r="J33">
        <v>1</v>
      </c>
      <c r="U33" s="139"/>
      <c r="AJ33"/>
    </row>
    <row r="34" spans="1:36">
      <c r="A34">
        <v>6</v>
      </c>
      <c r="B34" t="s">
        <v>152</v>
      </c>
      <c r="C34" t="s">
        <v>292</v>
      </c>
      <c r="E34" t="s">
        <v>293</v>
      </c>
      <c r="F34" t="s">
        <v>294</v>
      </c>
      <c r="G34" t="s">
        <v>295</v>
      </c>
      <c r="H34" t="s">
        <v>296</v>
      </c>
      <c r="I34">
        <v>6</v>
      </c>
      <c r="J34">
        <v>1</v>
      </c>
      <c r="U34" s="139"/>
      <c r="AJ34"/>
    </row>
    <row r="35" spans="1:36">
      <c r="A35">
        <v>7</v>
      </c>
      <c r="B35" t="s">
        <v>152</v>
      </c>
      <c r="C35" t="s">
        <v>297</v>
      </c>
      <c r="E35" t="s">
        <v>298</v>
      </c>
      <c r="F35" t="s">
        <v>299</v>
      </c>
      <c r="G35" t="s">
        <v>300</v>
      </c>
      <c r="H35" t="s">
        <v>301</v>
      </c>
      <c r="I35">
        <v>7</v>
      </c>
      <c r="J35">
        <v>1</v>
      </c>
      <c r="U35" s="139"/>
      <c r="AJ35"/>
    </row>
    <row r="36" spans="1:36">
      <c r="A36">
        <v>8</v>
      </c>
      <c r="B36" t="s">
        <v>152</v>
      </c>
      <c r="C36" t="s">
        <v>159</v>
      </c>
      <c r="E36" t="s">
        <v>160</v>
      </c>
      <c r="F36" t="s">
        <v>161</v>
      </c>
      <c r="G36" t="s">
        <v>162</v>
      </c>
      <c r="H36" t="s">
        <v>163</v>
      </c>
      <c r="I36">
        <v>8</v>
      </c>
      <c r="J36">
        <v>1</v>
      </c>
      <c r="U36" s="139"/>
      <c r="AJ36"/>
    </row>
    <row r="37" spans="1:36">
      <c r="A37">
        <v>9</v>
      </c>
      <c r="B37" t="s">
        <v>152</v>
      </c>
      <c r="C37" t="s">
        <v>302</v>
      </c>
      <c r="E37" t="s">
        <v>303</v>
      </c>
      <c r="F37" t="s">
        <v>304</v>
      </c>
      <c r="G37" t="s">
        <v>305</v>
      </c>
      <c r="H37" t="s">
        <v>306</v>
      </c>
      <c r="I37">
        <v>9</v>
      </c>
      <c r="J37">
        <v>1</v>
      </c>
      <c r="U37" s="139"/>
      <c r="AJ37"/>
    </row>
    <row r="38" spans="1:36">
      <c r="A38">
        <v>10</v>
      </c>
      <c r="B38" t="s">
        <v>152</v>
      </c>
      <c r="C38" t="s">
        <v>307</v>
      </c>
      <c r="E38" t="s">
        <v>308</v>
      </c>
      <c r="F38" t="s">
        <v>309</v>
      </c>
      <c r="G38" t="s">
        <v>310</v>
      </c>
      <c r="H38" t="s">
        <v>311</v>
      </c>
      <c r="I38">
        <v>10</v>
      </c>
      <c r="J38">
        <v>1</v>
      </c>
      <c r="U38" s="139"/>
      <c r="AJ38"/>
    </row>
    <row r="39" spans="1:36">
      <c r="A39">
        <v>11</v>
      </c>
      <c r="B39" t="s">
        <v>152</v>
      </c>
      <c r="C39" t="s">
        <v>312</v>
      </c>
      <c r="E39" t="s">
        <v>313</v>
      </c>
      <c r="F39" t="s">
        <v>314</v>
      </c>
      <c r="G39" t="s">
        <v>315</v>
      </c>
      <c r="H39" t="s">
        <v>316</v>
      </c>
      <c r="I39">
        <v>11</v>
      </c>
      <c r="J39">
        <v>1</v>
      </c>
      <c r="U39" s="139"/>
      <c r="AJ39"/>
    </row>
    <row r="40" spans="1:36">
      <c r="A40">
        <v>12</v>
      </c>
      <c r="B40" t="s">
        <v>152</v>
      </c>
      <c r="C40" t="s">
        <v>317</v>
      </c>
      <c r="E40" t="s">
        <v>318</v>
      </c>
      <c r="F40" t="s">
        <v>319</v>
      </c>
      <c r="G40" t="s">
        <v>320</v>
      </c>
      <c r="H40" t="s">
        <v>321</v>
      </c>
      <c r="I40">
        <v>12</v>
      </c>
      <c r="J40">
        <v>1</v>
      </c>
      <c r="U40" s="139"/>
      <c r="AJ40"/>
    </row>
    <row r="41" spans="1:36">
      <c r="A41">
        <v>13</v>
      </c>
      <c r="B41" t="s">
        <v>152</v>
      </c>
      <c r="C41" t="s">
        <v>322</v>
      </c>
      <c r="E41" t="s">
        <v>323</v>
      </c>
      <c r="F41" t="s">
        <v>324</v>
      </c>
      <c r="G41" t="s">
        <v>325</v>
      </c>
      <c r="H41" t="s">
        <v>326</v>
      </c>
      <c r="I41">
        <v>13</v>
      </c>
      <c r="J41">
        <v>1</v>
      </c>
      <c r="U41" s="139"/>
      <c r="AJ41"/>
    </row>
    <row r="42" spans="1:36">
      <c r="A42">
        <v>14</v>
      </c>
      <c r="B42" t="s">
        <v>152</v>
      </c>
      <c r="C42" t="s">
        <v>327</v>
      </c>
      <c r="E42" t="s">
        <v>328</v>
      </c>
      <c r="F42" t="s">
        <v>329</v>
      </c>
      <c r="G42" t="s">
        <v>330</v>
      </c>
      <c r="H42" t="s">
        <v>331</v>
      </c>
      <c r="I42">
        <v>14</v>
      </c>
      <c r="J42">
        <v>1</v>
      </c>
      <c r="U42" s="139"/>
      <c r="AJ42"/>
    </row>
    <row r="43" spans="1:36">
      <c r="A43">
        <v>15</v>
      </c>
      <c r="B43" t="s">
        <v>152</v>
      </c>
      <c r="C43" t="s">
        <v>332</v>
      </c>
      <c r="E43" t="s">
        <v>333</v>
      </c>
      <c r="F43" t="s">
        <v>334</v>
      </c>
      <c r="G43" t="s">
        <v>335</v>
      </c>
      <c r="H43" t="s">
        <v>336</v>
      </c>
      <c r="I43">
        <v>15</v>
      </c>
      <c r="J43">
        <v>1</v>
      </c>
      <c r="U43" s="139"/>
      <c r="AJ43"/>
    </row>
    <row r="44" spans="1:36">
      <c r="A44">
        <v>16</v>
      </c>
      <c r="B44" t="s">
        <v>152</v>
      </c>
      <c r="C44" t="s">
        <v>337</v>
      </c>
      <c r="E44" t="s">
        <v>338</v>
      </c>
      <c r="F44" t="s">
        <v>339</v>
      </c>
      <c r="G44" t="s">
        <v>340</v>
      </c>
      <c r="H44" t="s">
        <v>341</v>
      </c>
      <c r="I44">
        <v>16</v>
      </c>
      <c r="J44">
        <v>1</v>
      </c>
      <c r="U44" s="139"/>
      <c r="AJ44"/>
    </row>
    <row r="45" spans="1:36">
      <c r="A45">
        <v>17</v>
      </c>
      <c r="B45" t="s">
        <v>152</v>
      </c>
      <c r="C45" t="s">
        <v>342</v>
      </c>
      <c r="E45" t="s">
        <v>343</v>
      </c>
      <c r="F45" t="s">
        <v>344</v>
      </c>
      <c r="G45" t="s">
        <v>345</v>
      </c>
      <c r="H45" t="s">
        <v>346</v>
      </c>
      <c r="I45">
        <v>17</v>
      </c>
      <c r="J45">
        <v>1</v>
      </c>
      <c r="U45" s="139"/>
      <c r="AJ45"/>
    </row>
    <row r="46" spans="1:36">
      <c r="A46">
        <v>18</v>
      </c>
      <c r="B46" t="s">
        <v>152</v>
      </c>
      <c r="C46" t="s">
        <v>347</v>
      </c>
      <c r="E46" t="s">
        <v>348</v>
      </c>
      <c r="F46" t="s">
        <v>349</v>
      </c>
      <c r="G46" t="s">
        <v>350</v>
      </c>
      <c r="H46" t="s">
        <v>351</v>
      </c>
      <c r="I46">
        <v>18</v>
      </c>
      <c r="J46">
        <v>1</v>
      </c>
      <c r="U46" s="139"/>
      <c r="AJ46"/>
    </row>
    <row r="47" spans="1:36">
      <c r="A47">
        <v>19</v>
      </c>
      <c r="B47" t="s">
        <v>152</v>
      </c>
      <c r="C47" t="s">
        <v>352</v>
      </c>
      <c r="E47" t="s">
        <v>353</v>
      </c>
      <c r="F47" t="s">
        <v>354</v>
      </c>
      <c r="G47" t="s">
        <v>355</v>
      </c>
      <c r="H47" t="s">
        <v>356</v>
      </c>
      <c r="I47">
        <v>19</v>
      </c>
      <c r="J47">
        <v>1</v>
      </c>
      <c r="U47" s="139"/>
      <c r="AJ47"/>
    </row>
    <row r="48" spans="1:36">
      <c r="A48">
        <v>20</v>
      </c>
      <c r="B48" t="s">
        <v>152</v>
      </c>
      <c r="C48" t="s">
        <v>357</v>
      </c>
      <c r="E48" t="s">
        <v>358</v>
      </c>
      <c r="F48" t="s">
        <v>359</v>
      </c>
      <c r="G48" t="s">
        <v>360</v>
      </c>
      <c r="H48" t="s">
        <v>361</v>
      </c>
      <c r="I48">
        <v>20</v>
      </c>
      <c r="J48">
        <v>1</v>
      </c>
      <c r="U48" s="139"/>
      <c r="AJ48"/>
    </row>
    <row r="49" spans="1:36">
      <c r="A49">
        <v>21</v>
      </c>
      <c r="B49" t="s">
        <v>152</v>
      </c>
      <c r="C49" t="s">
        <v>362</v>
      </c>
      <c r="E49" t="s">
        <v>363</v>
      </c>
      <c r="F49" t="s">
        <v>364</v>
      </c>
      <c r="G49" t="s">
        <v>365</v>
      </c>
      <c r="H49" t="s">
        <v>366</v>
      </c>
      <c r="I49">
        <v>21</v>
      </c>
      <c r="J49">
        <v>1</v>
      </c>
      <c r="U49" s="139"/>
      <c r="AJ49"/>
    </row>
    <row r="50" spans="1:36">
      <c r="A50">
        <v>22</v>
      </c>
      <c r="B50" t="s">
        <v>152</v>
      </c>
      <c r="C50" t="s">
        <v>367</v>
      </c>
      <c r="E50" t="s">
        <v>368</v>
      </c>
      <c r="F50" t="s">
        <v>369</v>
      </c>
      <c r="G50" t="s">
        <v>370</v>
      </c>
      <c r="H50" t="s">
        <v>371</v>
      </c>
      <c r="I50">
        <v>22</v>
      </c>
      <c r="J50">
        <v>1</v>
      </c>
      <c r="U50" s="139"/>
      <c r="AJ50"/>
    </row>
    <row r="51" spans="1:36">
      <c r="A51">
        <v>23</v>
      </c>
      <c r="B51" t="s">
        <v>152</v>
      </c>
      <c r="C51" t="s">
        <v>372</v>
      </c>
      <c r="E51" t="s">
        <v>373</v>
      </c>
      <c r="F51" t="s">
        <v>374</v>
      </c>
      <c r="G51" t="s">
        <v>375</v>
      </c>
      <c r="H51" t="s">
        <v>376</v>
      </c>
      <c r="I51">
        <v>23</v>
      </c>
      <c r="J51">
        <v>1</v>
      </c>
      <c r="U51" s="139"/>
      <c r="AJ51"/>
    </row>
    <row r="52" spans="1:36">
      <c r="A52">
        <v>24</v>
      </c>
      <c r="B52" t="s">
        <v>152</v>
      </c>
      <c r="C52" t="s">
        <v>377</v>
      </c>
      <c r="E52" t="s">
        <v>378</v>
      </c>
      <c r="F52" t="s">
        <v>379</v>
      </c>
      <c r="G52" t="s">
        <v>380</v>
      </c>
      <c r="H52" t="s">
        <v>381</v>
      </c>
      <c r="I52">
        <v>24</v>
      </c>
      <c r="J52">
        <v>1</v>
      </c>
      <c r="U52" s="139"/>
      <c r="AJ52"/>
    </row>
    <row r="53" spans="1:36">
      <c r="A53">
        <v>25</v>
      </c>
      <c r="B53" t="s">
        <v>152</v>
      </c>
      <c r="C53" t="s">
        <v>382</v>
      </c>
      <c r="E53" t="s">
        <v>383</v>
      </c>
      <c r="F53" t="s">
        <v>384</v>
      </c>
      <c r="G53" t="s">
        <v>385</v>
      </c>
      <c r="H53" t="s">
        <v>386</v>
      </c>
      <c r="I53">
        <v>25</v>
      </c>
      <c r="J53">
        <v>1</v>
      </c>
      <c r="U53" s="139"/>
      <c r="AJ53"/>
    </row>
    <row r="54" spans="1:36">
      <c r="A54">
        <v>26</v>
      </c>
      <c r="B54" t="s">
        <v>152</v>
      </c>
      <c r="C54" t="s">
        <v>387</v>
      </c>
      <c r="E54" t="s">
        <v>155</v>
      </c>
      <c r="F54" t="s">
        <v>156</v>
      </c>
      <c r="G54" t="s">
        <v>157</v>
      </c>
      <c r="H54" t="s">
        <v>158</v>
      </c>
      <c r="I54">
        <v>26</v>
      </c>
      <c r="J54">
        <v>1</v>
      </c>
      <c r="U54" s="139"/>
      <c r="AJ54"/>
    </row>
    <row r="55" spans="1:36">
      <c r="A55">
        <v>27</v>
      </c>
      <c r="B55" t="s">
        <v>152</v>
      </c>
      <c r="C55" t="s">
        <v>388</v>
      </c>
      <c r="E55" t="s">
        <v>389</v>
      </c>
      <c r="F55" t="s">
        <v>390</v>
      </c>
      <c r="G55" t="s">
        <v>391</v>
      </c>
      <c r="H55" t="s">
        <v>392</v>
      </c>
      <c r="I55">
        <v>27</v>
      </c>
      <c r="J55">
        <v>1</v>
      </c>
      <c r="U55" s="139"/>
      <c r="AJ55"/>
    </row>
    <row r="56" spans="1:36">
      <c r="A56">
        <v>28</v>
      </c>
      <c r="B56" t="s">
        <v>152</v>
      </c>
      <c r="C56" t="s">
        <v>393</v>
      </c>
      <c r="E56" t="s">
        <v>394</v>
      </c>
      <c r="F56" t="s">
        <v>395</v>
      </c>
      <c r="G56" t="s">
        <v>396</v>
      </c>
      <c r="H56" t="s">
        <v>397</v>
      </c>
      <c r="I56">
        <v>28</v>
      </c>
      <c r="J56">
        <v>1</v>
      </c>
      <c r="U56" s="139"/>
      <c r="AJ56"/>
    </row>
    <row r="57" spans="1:36">
      <c r="A57">
        <v>29</v>
      </c>
      <c r="B57" t="s">
        <v>152</v>
      </c>
      <c r="C57" t="s">
        <v>398</v>
      </c>
      <c r="E57" t="s">
        <v>399</v>
      </c>
      <c r="F57" t="s">
        <v>400</v>
      </c>
      <c r="G57" t="s">
        <v>401</v>
      </c>
      <c r="H57" t="s">
        <v>402</v>
      </c>
      <c r="I57">
        <v>29</v>
      </c>
      <c r="J57">
        <v>1</v>
      </c>
      <c r="U57" s="139"/>
      <c r="AJ57"/>
    </row>
    <row r="58" spans="1:36">
      <c r="A58">
        <v>30</v>
      </c>
      <c r="B58" t="s">
        <v>152</v>
      </c>
      <c r="C58" t="s">
        <v>403</v>
      </c>
      <c r="E58" t="s">
        <v>404</v>
      </c>
      <c r="F58" t="s">
        <v>405</v>
      </c>
      <c r="G58" t="s">
        <v>406</v>
      </c>
      <c r="H58" t="s">
        <v>407</v>
      </c>
      <c r="I58">
        <v>30</v>
      </c>
      <c r="J58">
        <v>1</v>
      </c>
      <c r="U58" s="139"/>
      <c r="AJ58"/>
    </row>
    <row r="59" spans="1:36">
      <c r="A59">
        <v>31</v>
      </c>
      <c r="B59" t="s">
        <v>152</v>
      </c>
      <c r="C59" t="s">
        <v>408</v>
      </c>
      <c r="E59" t="s">
        <v>409</v>
      </c>
      <c r="F59" t="s">
        <v>410</v>
      </c>
      <c r="G59" t="s">
        <v>411</v>
      </c>
      <c r="H59" t="s">
        <v>412</v>
      </c>
      <c r="I59">
        <v>31</v>
      </c>
      <c r="J59">
        <v>1</v>
      </c>
      <c r="U59" s="139"/>
      <c r="AJ59"/>
    </row>
    <row r="60" spans="1:36">
      <c r="A60">
        <v>32</v>
      </c>
      <c r="B60" t="s">
        <v>152</v>
      </c>
      <c r="C60" t="s">
        <v>413</v>
      </c>
      <c r="E60" t="s">
        <v>414</v>
      </c>
      <c r="F60" t="s">
        <v>415</v>
      </c>
      <c r="G60" t="s">
        <v>416</v>
      </c>
      <c r="H60" t="s">
        <v>417</v>
      </c>
      <c r="I60">
        <v>32</v>
      </c>
      <c r="J60">
        <v>1</v>
      </c>
      <c r="U60" s="139"/>
      <c r="AJ60"/>
    </row>
    <row r="61" spans="1:36">
      <c r="A61">
        <v>33</v>
      </c>
      <c r="B61" t="s">
        <v>152</v>
      </c>
      <c r="C61" t="s">
        <v>418</v>
      </c>
      <c r="E61" t="s">
        <v>419</v>
      </c>
      <c r="F61" t="s">
        <v>420</v>
      </c>
      <c r="G61" t="s">
        <v>421</v>
      </c>
      <c r="H61" t="s">
        <v>422</v>
      </c>
      <c r="I61">
        <v>33</v>
      </c>
      <c r="J61">
        <v>1</v>
      </c>
      <c r="U61" s="139"/>
      <c r="AJ61"/>
    </row>
    <row r="62" spans="1:36">
      <c r="A62">
        <v>34</v>
      </c>
      <c r="B62" t="s">
        <v>164</v>
      </c>
      <c r="C62" t="s">
        <v>423</v>
      </c>
      <c r="E62" t="s">
        <v>424</v>
      </c>
      <c r="F62" t="s">
        <v>425</v>
      </c>
      <c r="G62" t="s">
        <v>426</v>
      </c>
      <c r="H62" t="s">
        <v>427</v>
      </c>
      <c r="I62">
        <v>1</v>
      </c>
      <c r="J62">
        <v>2</v>
      </c>
      <c r="U62" s="139"/>
      <c r="AJ62"/>
    </row>
    <row r="63" spans="1:36">
      <c r="A63">
        <v>35</v>
      </c>
      <c r="B63" t="s">
        <v>164</v>
      </c>
      <c r="C63" t="s">
        <v>428</v>
      </c>
      <c r="E63" t="s">
        <v>429</v>
      </c>
      <c r="F63" t="s">
        <v>430</v>
      </c>
      <c r="G63" t="s">
        <v>431</v>
      </c>
      <c r="H63" t="s">
        <v>432</v>
      </c>
      <c r="I63">
        <v>2</v>
      </c>
      <c r="J63">
        <v>2</v>
      </c>
      <c r="U63" s="139"/>
      <c r="AJ63"/>
    </row>
    <row r="64" spans="1:36">
      <c r="A64">
        <v>36</v>
      </c>
      <c r="B64" t="s">
        <v>164</v>
      </c>
      <c r="C64" t="s">
        <v>433</v>
      </c>
      <c r="E64" t="s">
        <v>167</v>
      </c>
      <c r="F64" t="s">
        <v>168</v>
      </c>
      <c r="G64" t="s">
        <v>169</v>
      </c>
      <c r="H64" t="s">
        <v>170</v>
      </c>
      <c r="I64">
        <v>3</v>
      </c>
      <c r="J64">
        <v>2</v>
      </c>
      <c r="U64" s="139"/>
      <c r="AJ64"/>
    </row>
    <row r="65" spans="1:36">
      <c r="A65">
        <v>37</v>
      </c>
      <c r="B65" t="s">
        <v>164</v>
      </c>
      <c r="C65" t="s">
        <v>434</v>
      </c>
      <c r="E65" t="s">
        <v>435</v>
      </c>
      <c r="F65" t="s">
        <v>436</v>
      </c>
      <c r="G65" t="s">
        <v>437</v>
      </c>
      <c r="H65" t="s">
        <v>438</v>
      </c>
      <c r="I65">
        <v>4</v>
      </c>
      <c r="J65">
        <v>2</v>
      </c>
      <c r="U65" s="139"/>
      <c r="AJ65"/>
    </row>
    <row r="66" spans="1:36">
      <c r="A66">
        <v>38</v>
      </c>
      <c r="B66" t="s">
        <v>164</v>
      </c>
      <c r="C66" t="s">
        <v>439</v>
      </c>
      <c r="E66" t="s">
        <v>440</v>
      </c>
      <c r="F66" t="s">
        <v>441</v>
      </c>
      <c r="G66" t="s">
        <v>442</v>
      </c>
      <c r="H66" t="s">
        <v>443</v>
      </c>
      <c r="I66">
        <v>5</v>
      </c>
      <c r="J66">
        <v>2</v>
      </c>
      <c r="U66" s="139"/>
      <c r="AJ66"/>
    </row>
    <row r="67" spans="1:36">
      <c r="A67">
        <v>39</v>
      </c>
      <c r="B67" t="s">
        <v>164</v>
      </c>
      <c r="C67" t="s">
        <v>444</v>
      </c>
      <c r="E67" t="s">
        <v>445</v>
      </c>
      <c r="F67" t="s">
        <v>446</v>
      </c>
      <c r="G67" t="s">
        <v>447</v>
      </c>
      <c r="H67" t="s">
        <v>448</v>
      </c>
      <c r="I67">
        <v>6</v>
      </c>
      <c r="J67">
        <v>2</v>
      </c>
      <c r="U67" s="139"/>
      <c r="AJ67"/>
    </row>
    <row r="68" spans="1:36">
      <c r="A68">
        <v>40</v>
      </c>
      <c r="B68" t="s">
        <v>164</v>
      </c>
      <c r="C68" t="s">
        <v>449</v>
      </c>
      <c r="E68" t="s">
        <v>450</v>
      </c>
      <c r="F68" t="s">
        <v>451</v>
      </c>
      <c r="G68" t="s">
        <v>452</v>
      </c>
      <c r="H68" t="s">
        <v>453</v>
      </c>
      <c r="I68">
        <v>7</v>
      </c>
      <c r="J68">
        <v>2</v>
      </c>
      <c r="U68" s="139"/>
      <c r="AJ68"/>
    </row>
    <row r="69" spans="1:36">
      <c r="A69">
        <v>41</v>
      </c>
      <c r="B69" t="s">
        <v>164</v>
      </c>
      <c r="C69" t="s">
        <v>454</v>
      </c>
      <c r="E69" t="s">
        <v>455</v>
      </c>
      <c r="F69" t="s">
        <v>456</v>
      </c>
      <c r="G69" t="s">
        <v>457</v>
      </c>
      <c r="H69" t="s">
        <v>458</v>
      </c>
      <c r="I69">
        <v>8</v>
      </c>
      <c r="J69">
        <v>2</v>
      </c>
      <c r="U69" s="139"/>
      <c r="AJ69"/>
    </row>
    <row r="70" spans="1:36">
      <c r="A70">
        <v>42</v>
      </c>
      <c r="B70" t="s">
        <v>171</v>
      </c>
      <c r="C70" t="s">
        <v>459</v>
      </c>
      <c r="E70" t="s">
        <v>172</v>
      </c>
      <c r="F70" t="s">
        <v>173</v>
      </c>
      <c r="G70" t="s">
        <v>174</v>
      </c>
      <c r="H70" t="s">
        <v>175</v>
      </c>
      <c r="I70">
        <v>1</v>
      </c>
      <c r="J70">
        <v>3</v>
      </c>
      <c r="U70" s="139"/>
      <c r="AJ70"/>
    </row>
    <row r="71" spans="1:36">
      <c r="A71">
        <v>43</v>
      </c>
      <c r="B71" t="s">
        <v>171</v>
      </c>
      <c r="C71" t="s">
        <v>460</v>
      </c>
      <c r="E71" t="s">
        <v>461</v>
      </c>
      <c r="F71" t="s">
        <v>462</v>
      </c>
      <c r="G71" t="s">
        <v>463</v>
      </c>
      <c r="H71" t="s">
        <v>464</v>
      </c>
      <c r="I71">
        <v>2</v>
      </c>
      <c r="J71">
        <v>3</v>
      </c>
      <c r="U71" s="139"/>
      <c r="AJ71"/>
    </row>
    <row r="72" spans="1:36">
      <c r="A72">
        <v>44</v>
      </c>
      <c r="B72" t="s">
        <v>171</v>
      </c>
      <c r="C72" t="s">
        <v>465</v>
      </c>
      <c r="E72" t="s">
        <v>461</v>
      </c>
      <c r="F72" t="s">
        <v>466</v>
      </c>
      <c r="G72" t="s">
        <v>467</v>
      </c>
      <c r="H72" t="s">
        <v>468</v>
      </c>
      <c r="I72">
        <v>3</v>
      </c>
      <c r="J72">
        <v>3</v>
      </c>
      <c r="U72" s="139"/>
      <c r="AJ72"/>
    </row>
    <row r="73" spans="1:36">
      <c r="A73">
        <v>45</v>
      </c>
      <c r="B73" t="s">
        <v>171</v>
      </c>
      <c r="C73" t="s">
        <v>469</v>
      </c>
      <c r="E73" t="s">
        <v>470</v>
      </c>
      <c r="F73" t="s">
        <v>471</v>
      </c>
      <c r="G73" t="s">
        <v>472</v>
      </c>
      <c r="H73" t="s">
        <v>473</v>
      </c>
      <c r="I73">
        <v>4</v>
      </c>
      <c r="J73">
        <v>3</v>
      </c>
      <c r="U73" s="139"/>
      <c r="AJ73"/>
    </row>
    <row r="74" spans="1:36">
      <c r="A74">
        <v>46</v>
      </c>
      <c r="B74" t="s">
        <v>171</v>
      </c>
      <c r="C74" t="s">
        <v>474</v>
      </c>
      <c r="E74" t="s">
        <v>475</v>
      </c>
      <c r="F74" t="s">
        <v>476</v>
      </c>
      <c r="G74" t="s">
        <v>477</v>
      </c>
      <c r="H74" t="s">
        <v>478</v>
      </c>
      <c r="I74">
        <v>5</v>
      </c>
      <c r="J74">
        <v>3</v>
      </c>
      <c r="U74" s="139"/>
      <c r="AJ74"/>
    </row>
    <row r="75" spans="1:36">
      <c r="A75">
        <v>47</v>
      </c>
      <c r="B75" t="s">
        <v>171</v>
      </c>
      <c r="C75" t="s">
        <v>479</v>
      </c>
      <c r="E75" t="s">
        <v>480</v>
      </c>
      <c r="F75" t="s">
        <v>481</v>
      </c>
      <c r="G75" t="s">
        <v>482</v>
      </c>
      <c r="H75" t="s">
        <v>483</v>
      </c>
      <c r="I75">
        <v>6</v>
      </c>
      <c r="J75">
        <v>3</v>
      </c>
      <c r="U75" s="139"/>
      <c r="AJ75"/>
    </row>
    <row r="76" spans="1:36">
      <c r="A76">
        <v>48</v>
      </c>
      <c r="B76" t="s">
        <v>171</v>
      </c>
      <c r="C76" t="s">
        <v>484</v>
      </c>
      <c r="E76" t="s">
        <v>485</v>
      </c>
      <c r="F76" t="s">
        <v>486</v>
      </c>
      <c r="G76" t="s">
        <v>487</v>
      </c>
      <c r="H76" t="s">
        <v>488</v>
      </c>
      <c r="I76">
        <v>7</v>
      </c>
      <c r="J76">
        <v>3</v>
      </c>
      <c r="U76" s="139"/>
      <c r="AJ76"/>
    </row>
    <row r="77" spans="1:36">
      <c r="A77">
        <v>49</v>
      </c>
      <c r="B77" t="s">
        <v>171</v>
      </c>
      <c r="C77" t="s">
        <v>489</v>
      </c>
      <c r="E77" t="s">
        <v>490</v>
      </c>
      <c r="F77" t="s">
        <v>491</v>
      </c>
      <c r="G77" t="s">
        <v>492</v>
      </c>
      <c r="H77" t="s">
        <v>493</v>
      </c>
      <c r="I77">
        <v>8</v>
      </c>
      <c r="J77">
        <v>3</v>
      </c>
      <c r="U77" s="139"/>
      <c r="AJ77"/>
    </row>
    <row r="78" spans="1:36">
      <c r="A78">
        <v>50</v>
      </c>
      <c r="B78" t="s">
        <v>171</v>
      </c>
      <c r="C78" t="s">
        <v>494</v>
      </c>
      <c r="E78" t="s">
        <v>495</v>
      </c>
      <c r="F78" t="s">
        <v>496</v>
      </c>
      <c r="G78" t="s">
        <v>497</v>
      </c>
      <c r="H78" t="s">
        <v>498</v>
      </c>
      <c r="I78">
        <v>9</v>
      </c>
      <c r="J78">
        <v>3</v>
      </c>
      <c r="U78" s="139"/>
      <c r="AJ78"/>
    </row>
    <row r="79" spans="1:36">
      <c r="A79">
        <v>51</v>
      </c>
      <c r="B79" t="s">
        <v>171</v>
      </c>
      <c r="C79" t="s">
        <v>499</v>
      </c>
      <c r="E79" t="s">
        <v>500</v>
      </c>
      <c r="F79" t="s">
        <v>501</v>
      </c>
      <c r="G79" t="s">
        <v>502</v>
      </c>
      <c r="H79" t="s">
        <v>503</v>
      </c>
      <c r="I79">
        <v>10</v>
      </c>
      <c r="J79">
        <v>3</v>
      </c>
      <c r="U79" s="139"/>
      <c r="AJ79"/>
    </row>
    <row r="80" spans="1:36">
      <c r="A80">
        <v>52</v>
      </c>
      <c r="B80" t="s">
        <v>171</v>
      </c>
      <c r="C80" t="s">
        <v>504</v>
      </c>
      <c r="E80" t="s">
        <v>505</v>
      </c>
      <c r="F80" t="s">
        <v>506</v>
      </c>
      <c r="G80" t="s">
        <v>507</v>
      </c>
      <c r="H80" t="s">
        <v>508</v>
      </c>
      <c r="I80">
        <v>11</v>
      </c>
      <c r="J80">
        <v>3</v>
      </c>
      <c r="U80" s="139"/>
      <c r="AJ80"/>
    </row>
    <row r="81" spans="1:36">
      <c r="A81">
        <v>53</v>
      </c>
      <c r="B81" t="s">
        <v>171</v>
      </c>
      <c r="C81" t="s">
        <v>509</v>
      </c>
      <c r="E81" t="s">
        <v>510</v>
      </c>
      <c r="F81" t="s">
        <v>511</v>
      </c>
      <c r="G81" t="s">
        <v>512</v>
      </c>
      <c r="H81" t="s">
        <v>513</v>
      </c>
      <c r="I81">
        <v>12</v>
      </c>
      <c r="J81">
        <v>3</v>
      </c>
      <c r="U81" s="139"/>
      <c r="AJ81"/>
    </row>
    <row r="82" spans="1:36">
      <c r="A82">
        <v>54</v>
      </c>
      <c r="B82" t="s">
        <v>176</v>
      </c>
      <c r="C82" t="s">
        <v>514</v>
      </c>
      <c r="E82" t="s">
        <v>515</v>
      </c>
      <c r="F82" t="s">
        <v>516</v>
      </c>
      <c r="G82" t="s">
        <v>517</v>
      </c>
      <c r="H82" t="s">
        <v>518</v>
      </c>
      <c r="I82">
        <v>1</v>
      </c>
      <c r="J82">
        <v>4</v>
      </c>
      <c r="U82" s="139"/>
      <c r="AJ82"/>
    </row>
    <row r="83" spans="1:36">
      <c r="A83">
        <v>55</v>
      </c>
      <c r="B83" t="s">
        <v>176</v>
      </c>
      <c r="C83" t="s">
        <v>519</v>
      </c>
      <c r="E83" t="s">
        <v>520</v>
      </c>
      <c r="F83" t="s">
        <v>521</v>
      </c>
      <c r="G83" t="s">
        <v>522</v>
      </c>
      <c r="H83" t="s">
        <v>523</v>
      </c>
      <c r="I83">
        <v>2</v>
      </c>
      <c r="J83">
        <v>4</v>
      </c>
      <c r="U83" s="139"/>
      <c r="AJ83"/>
    </row>
    <row r="84" spans="1:36">
      <c r="A84">
        <v>56</v>
      </c>
      <c r="B84" t="s">
        <v>176</v>
      </c>
      <c r="C84" t="s">
        <v>524</v>
      </c>
      <c r="E84" t="s">
        <v>525</v>
      </c>
      <c r="F84" t="s">
        <v>526</v>
      </c>
      <c r="G84" t="s">
        <v>527</v>
      </c>
      <c r="H84" t="s">
        <v>528</v>
      </c>
      <c r="I84">
        <v>3</v>
      </c>
      <c r="J84">
        <v>4</v>
      </c>
      <c r="U84" s="139"/>
      <c r="AJ84"/>
    </row>
    <row r="85" spans="1:36">
      <c r="A85">
        <v>57</v>
      </c>
      <c r="B85" t="s">
        <v>176</v>
      </c>
      <c r="C85" t="s">
        <v>529</v>
      </c>
      <c r="E85" t="s">
        <v>530</v>
      </c>
      <c r="F85" t="s">
        <v>531</v>
      </c>
      <c r="G85" t="s">
        <v>532</v>
      </c>
      <c r="H85" t="s">
        <v>533</v>
      </c>
      <c r="I85">
        <v>4</v>
      </c>
      <c r="J85">
        <v>4</v>
      </c>
      <c r="U85" s="139"/>
      <c r="AJ85"/>
    </row>
    <row r="86" spans="1:36">
      <c r="A86">
        <v>58</v>
      </c>
      <c r="B86" t="s">
        <v>176</v>
      </c>
      <c r="C86" t="s">
        <v>534</v>
      </c>
      <c r="E86" t="s">
        <v>535</v>
      </c>
      <c r="F86" t="s">
        <v>536</v>
      </c>
      <c r="G86" t="s">
        <v>537</v>
      </c>
      <c r="H86" t="s">
        <v>538</v>
      </c>
      <c r="I86">
        <v>5</v>
      </c>
      <c r="J86">
        <v>4</v>
      </c>
      <c r="U86" s="139"/>
      <c r="AJ86"/>
    </row>
    <row r="87" spans="1:36">
      <c r="A87">
        <v>59</v>
      </c>
      <c r="B87" t="s">
        <v>176</v>
      </c>
      <c r="C87" t="s">
        <v>539</v>
      </c>
      <c r="E87" t="s">
        <v>540</v>
      </c>
      <c r="F87" t="s">
        <v>541</v>
      </c>
      <c r="G87" t="s">
        <v>542</v>
      </c>
      <c r="H87" t="s">
        <v>543</v>
      </c>
      <c r="I87">
        <v>6</v>
      </c>
      <c r="J87">
        <v>4</v>
      </c>
      <c r="U87" s="139"/>
      <c r="AJ87"/>
    </row>
    <row r="88" spans="1:36">
      <c r="A88">
        <v>60</v>
      </c>
      <c r="B88" t="s">
        <v>176</v>
      </c>
      <c r="C88" t="s">
        <v>544</v>
      </c>
      <c r="E88" t="s">
        <v>179</v>
      </c>
      <c r="F88" t="s">
        <v>180</v>
      </c>
      <c r="G88" t="s">
        <v>181</v>
      </c>
      <c r="H88" t="s">
        <v>182</v>
      </c>
      <c r="I88">
        <v>7</v>
      </c>
      <c r="J88">
        <v>4</v>
      </c>
      <c r="U88" s="139"/>
      <c r="AJ88"/>
    </row>
    <row r="89" spans="1:36">
      <c r="A89">
        <v>61</v>
      </c>
      <c r="B89" t="s">
        <v>545</v>
      </c>
      <c r="C89" t="s">
        <v>546</v>
      </c>
      <c r="E89" t="s">
        <v>547</v>
      </c>
      <c r="F89" t="s">
        <v>548</v>
      </c>
      <c r="G89" t="s">
        <v>549</v>
      </c>
      <c r="H89" t="s">
        <v>550</v>
      </c>
      <c r="I89">
        <v>1</v>
      </c>
      <c r="J89">
        <v>5</v>
      </c>
      <c r="U89" s="139"/>
      <c r="AJ89"/>
    </row>
    <row r="90" spans="1:36">
      <c r="A90">
        <v>62</v>
      </c>
      <c r="B90" t="s">
        <v>545</v>
      </c>
      <c r="C90" t="s">
        <v>551</v>
      </c>
      <c r="E90" t="s">
        <v>552</v>
      </c>
      <c r="F90" t="s">
        <v>553</v>
      </c>
      <c r="G90" t="s">
        <v>554</v>
      </c>
      <c r="H90" t="s">
        <v>555</v>
      </c>
      <c r="I90">
        <v>2</v>
      </c>
      <c r="J90">
        <v>5</v>
      </c>
      <c r="U90" s="139"/>
      <c r="AJ90"/>
    </row>
    <row r="91" spans="1:36">
      <c r="A91">
        <v>63</v>
      </c>
      <c r="B91" t="s">
        <v>545</v>
      </c>
      <c r="C91" t="s">
        <v>556</v>
      </c>
      <c r="E91" t="s">
        <v>557</v>
      </c>
      <c r="F91" t="s">
        <v>558</v>
      </c>
      <c r="G91" t="s">
        <v>559</v>
      </c>
      <c r="H91" t="s">
        <v>560</v>
      </c>
      <c r="I91">
        <v>3</v>
      </c>
      <c r="J91">
        <v>5</v>
      </c>
      <c r="U91" s="139"/>
      <c r="AJ91"/>
    </row>
    <row r="92" spans="1:36">
      <c r="A92">
        <v>64</v>
      </c>
      <c r="B92" t="s">
        <v>545</v>
      </c>
      <c r="C92" t="s">
        <v>561</v>
      </c>
      <c r="E92" t="s">
        <v>562</v>
      </c>
      <c r="F92" t="s">
        <v>563</v>
      </c>
      <c r="G92" t="s">
        <v>564</v>
      </c>
      <c r="H92" t="s">
        <v>565</v>
      </c>
      <c r="I92">
        <v>4</v>
      </c>
      <c r="J92">
        <v>5</v>
      </c>
      <c r="U92" s="139"/>
      <c r="AJ92"/>
    </row>
    <row r="93" spans="1:36">
      <c r="A93">
        <v>65</v>
      </c>
      <c r="B93" t="s">
        <v>545</v>
      </c>
      <c r="C93" t="s">
        <v>566</v>
      </c>
      <c r="E93" t="s">
        <v>186</v>
      </c>
      <c r="F93" t="s">
        <v>187</v>
      </c>
      <c r="G93" t="s">
        <v>188</v>
      </c>
      <c r="H93" t="s">
        <v>189</v>
      </c>
      <c r="I93">
        <v>5</v>
      </c>
      <c r="J93">
        <v>5</v>
      </c>
      <c r="U93" s="139"/>
      <c r="AJ93"/>
    </row>
    <row r="94" spans="1:36">
      <c r="A94">
        <v>66</v>
      </c>
      <c r="B94" t="s">
        <v>545</v>
      </c>
      <c r="C94" t="s">
        <v>567</v>
      </c>
      <c r="E94" t="s">
        <v>568</v>
      </c>
      <c r="F94" t="s">
        <v>569</v>
      </c>
      <c r="G94" t="s">
        <v>570</v>
      </c>
      <c r="H94" t="s">
        <v>571</v>
      </c>
      <c r="I94">
        <v>6</v>
      </c>
      <c r="J94">
        <v>5</v>
      </c>
      <c r="U94" s="139"/>
      <c r="AJ94"/>
    </row>
    <row r="95" spans="1:36">
      <c r="A95">
        <v>67</v>
      </c>
      <c r="B95" t="s">
        <v>545</v>
      </c>
      <c r="C95" t="s">
        <v>572</v>
      </c>
      <c r="E95" t="s">
        <v>573</v>
      </c>
      <c r="F95" t="s">
        <v>574</v>
      </c>
      <c r="G95" t="s">
        <v>575</v>
      </c>
      <c r="H95" t="s">
        <v>576</v>
      </c>
      <c r="I95">
        <v>7</v>
      </c>
      <c r="J95">
        <v>5</v>
      </c>
      <c r="U95" s="139"/>
      <c r="AJ95"/>
    </row>
    <row r="96" spans="1:36">
      <c r="A96">
        <v>68</v>
      </c>
      <c r="B96" t="s">
        <v>190</v>
      </c>
      <c r="C96" t="s">
        <v>577</v>
      </c>
      <c r="E96" t="s">
        <v>578</v>
      </c>
      <c r="F96" t="s">
        <v>579</v>
      </c>
      <c r="G96" t="s">
        <v>580</v>
      </c>
      <c r="H96" t="s">
        <v>581</v>
      </c>
      <c r="I96">
        <v>1</v>
      </c>
      <c r="J96">
        <v>6</v>
      </c>
      <c r="U96" s="139"/>
      <c r="AJ96"/>
    </row>
    <row r="97" spans="1:36">
      <c r="A97">
        <v>69</v>
      </c>
      <c r="B97" t="s">
        <v>190</v>
      </c>
      <c r="C97" t="s">
        <v>582</v>
      </c>
      <c r="E97" t="s">
        <v>583</v>
      </c>
      <c r="F97" t="s">
        <v>584</v>
      </c>
      <c r="G97" t="s">
        <v>585</v>
      </c>
      <c r="H97" t="s">
        <v>586</v>
      </c>
      <c r="I97">
        <v>2</v>
      </c>
      <c r="J97">
        <v>6</v>
      </c>
      <c r="U97" s="139"/>
      <c r="AJ97"/>
    </row>
    <row r="98" spans="1:36">
      <c r="A98">
        <v>70</v>
      </c>
      <c r="B98" t="s">
        <v>190</v>
      </c>
      <c r="C98" t="s">
        <v>587</v>
      </c>
      <c r="E98" t="s">
        <v>588</v>
      </c>
      <c r="F98" t="s">
        <v>589</v>
      </c>
      <c r="G98" t="s">
        <v>590</v>
      </c>
      <c r="H98" t="s">
        <v>591</v>
      </c>
      <c r="I98">
        <v>3</v>
      </c>
      <c r="J98">
        <v>6</v>
      </c>
      <c r="U98" s="139"/>
      <c r="AJ98"/>
    </row>
    <row r="99" spans="1:36">
      <c r="A99">
        <v>71</v>
      </c>
      <c r="B99" t="s">
        <v>190</v>
      </c>
      <c r="C99" t="s">
        <v>592</v>
      </c>
      <c r="E99" t="s">
        <v>593</v>
      </c>
      <c r="F99" t="s">
        <v>594</v>
      </c>
      <c r="G99" t="s">
        <v>595</v>
      </c>
      <c r="H99" t="s">
        <v>596</v>
      </c>
      <c r="I99">
        <v>4</v>
      </c>
      <c r="J99">
        <v>6</v>
      </c>
      <c r="U99" s="139"/>
      <c r="AJ99"/>
    </row>
    <row r="100" spans="1:36">
      <c r="A100">
        <v>72</v>
      </c>
      <c r="B100" t="s">
        <v>190</v>
      </c>
      <c r="C100" t="s">
        <v>597</v>
      </c>
      <c r="E100" t="s">
        <v>598</v>
      </c>
      <c r="F100" t="s">
        <v>599</v>
      </c>
      <c r="G100" t="s">
        <v>600</v>
      </c>
      <c r="H100" t="s">
        <v>601</v>
      </c>
      <c r="I100">
        <v>5</v>
      </c>
      <c r="J100">
        <v>6</v>
      </c>
      <c r="U100" s="139"/>
      <c r="AJ100"/>
    </row>
    <row r="101" spans="1:36">
      <c r="A101">
        <v>73</v>
      </c>
      <c r="B101" t="s">
        <v>190</v>
      </c>
      <c r="C101" t="s">
        <v>602</v>
      </c>
      <c r="E101" t="s">
        <v>603</v>
      </c>
      <c r="F101" t="s">
        <v>604</v>
      </c>
      <c r="G101" t="s">
        <v>605</v>
      </c>
      <c r="H101" t="s">
        <v>606</v>
      </c>
      <c r="I101">
        <v>6</v>
      </c>
      <c r="J101">
        <v>6</v>
      </c>
      <c r="U101" s="139"/>
      <c r="AJ101"/>
    </row>
    <row r="102" spans="1:36">
      <c r="A102">
        <v>74</v>
      </c>
      <c r="B102" t="s">
        <v>190</v>
      </c>
      <c r="C102" t="s">
        <v>607</v>
      </c>
      <c r="E102" t="s">
        <v>608</v>
      </c>
      <c r="F102" t="s">
        <v>609</v>
      </c>
      <c r="G102" t="s">
        <v>610</v>
      </c>
      <c r="H102" t="s">
        <v>611</v>
      </c>
      <c r="I102">
        <v>7</v>
      </c>
      <c r="J102">
        <v>6</v>
      </c>
      <c r="U102" s="139"/>
      <c r="AJ102"/>
    </row>
    <row r="103" spans="1:36">
      <c r="A103">
        <v>75</v>
      </c>
      <c r="B103" t="s">
        <v>190</v>
      </c>
      <c r="C103" t="s">
        <v>612</v>
      </c>
      <c r="E103" t="s">
        <v>613</v>
      </c>
      <c r="F103" t="s">
        <v>614</v>
      </c>
      <c r="G103" t="s">
        <v>615</v>
      </c>
      <c r="H103" t="s">
        <v>616</v>
      </c>
      <c r="I103">
        <v>8</v>
      </c>
      <c r="J103">
        <v>6</v>
      </c>
      <c r="U103" s="139"/>
      <c r="AJ103"/>
    </row>
    <row r="104" spans="1:36">
      <c r="A104">
        <v>76</v>
      </c>
      <c r="B104" t="s">
        <v>190</v>
      </c>
      <c r="C104" t="s">
        <v>617</v>
      </c>
      <c r="E104" t="s">
        <v>191</v>
      </c>
      <c r="F104" t="s">
        <v>618</v>
      </c>
      <c r="G104" t="s">
        <v>192</v>
      </c>
      <c r="H104" t="s">
        <v>193</v>
      </c>
      <c r="I104">
        <v>9</v>
      </c>
      <c r="J104">
        <v>6</v>
      </c>
      <c r="U104" s="139"/>
      <c r="AJ104"/>
    </row>
    <row r="105" spans="1:36">
      <c r="A105">
        <v>77</v>
      </c>
      <c r="B105" t="s">
        <v>190</v>
      </c>
      <c r="C105" t="s">
        <v>619</v>
      </c>
      <c r="E105" t="s">
        <v>620</v>
      </c>
      <c r="F105" t="s">
        <v>621</v>
      </c>
      <c r="G105" t="s">
        <v>622</v>
      </c>
      <c r="H105" t="s">
        <v>623</v>
      </c>
      <c r="I105">
        <v>10</v>
      </c>
      <c r="J105">
        <v>6</v>
      </c>
      <c r="U105" s="139"/>
      <c r="AJ105"/>
    </row>
    <row r="106" spans="1:36">
      <c r="A106">
        <v>78</v>
      </c>
      <c r="B106" t="s">
        <v>194</v>
      </c>
      <c r="C106" t="s">
        <v>624</v>
      </c>
      <c r="E106" t="s">
        <v>625</v>
      </c>
      <c r="F106" t="s">
        <v>626</v>
      </c>
      <c r="G106" t="s">
        <v>627</v>
      </c>
      <c r="H106" t="s">
        <v>628</v>
      </c>
      <c r="I106">
        <v>1</v>
      </c>
      <c r="J106">
        <v>7</v>
      </c>
      <c r="U106" s="139"/>
      <c r="AJ106"/>
    </row>
    <row r="107" spans="1:36">
      <c r="A107">
        <v>79</v>
      </c>
      <c r="B107" t="s">
        <v>194</v>
      </c>
      <c r="C107" t="s">
        <v>629</v>
      </c>
      <c r="E107" t="s">
        <v>630</v>
      </c>
      <c r="F107" t="s">
        <v>631</v>
      </c>
      <c r="G107" t="s">
        <v>632</v>
      </c>
      <c r="H107" t="s">
        <v>633</v>
      </c>
      <c r="I107">
        <v>2</v>
      </c>
      <c r="J107">
        <v>7</v>
      </c>
      <c r="U107" s="139"/>
      <c r="AJ107"/>
    </row>
    <row r="108" spans="1:36">
      <c r="A108">
        <v>80</v>
      </c>
      <c r="B108" t="s">
        <v>194</v>
      </c>
      <c r="C108" t="s">
        <v>634</v>
      </c>
      <c r="E108" t="s">
        <v>197</v>
      </c>
      <c r="F108" t="s">
        <v>198</v>
      </c>
      <c r="G108" t="s">
        <v>199</v>
      </c>
      <c r="H108" t="s">
        <v>200</v>
      </c>
      <c r="I108">
        <v>3</v>
      </c>
      <c r="J108">
        <v>7</v>
      </c>
      <c r="U108" s="139"/>
      <c r="AJ108"/>
    </row>
    <row r="109" spans="1:36">
      <c r="A109">
        <v>81</v>
      </c>
      <c r="B109" t="s">
        <v>194</v>
      </c>
      <c r="C109" t="s">
        <v>635</v>
      </c>
      <c r="E109" t="s">
        <v>636</v>
      </c>
      <c r="F109" t="s">
        <v>637</v>
      </c>
      <c r="G109" t="s">
        <v>638</v>
      </c>
      <c r="H109" t="s">
        <v>639</v>
      </c>
      <c r="I109">
        <v>4</v>
      </c>
      <c r="J109">
        <v>7</v>
      </c>
      <c r="U109" s="139"/>
      <c r="AJ109"/>
    </row>
    <row r="110" spans="1:36">
      <c r="A110">
        <v>82</v>
      </c>
      <c r="B110" t="s">
        <v>194</v>
      </c>
      <c r="C110" t="s">
        <v>640</v>
      </c>
      <c r="E110" t="s">
        <v>641</v>
      </c>
      <c r="F110" t="s">
        <v>642</v>
      </c>
      <c r="G110" t="s">
        <v>643</v>
      </c>
      <c r="H110" t="s">
        <v>644</v>
      </c>
      <c r="I110">
        <v>5</v>
      </c>
      <c r="J110">
        <v>7</v>
      </c>
      <c r="U110" s="139"/>
      <c r="AJ110"/>
    </row>
    <row r="111" spans="1:36">
      <c r="A111">
        <v>83</v>
      </c>
      <c r="B111" t="s">
        <v>194</v>
      </c>
      <c r="C111" t="s">
        <v>645</v>
      </c>
      <c r="E111" t="s">
        <v>646</v>
      </c>
      <c r="F111" t="s">
        <v>647</v>
      </c>
      <c r="G111" t="s">
        <v>648</v>
      </c>
      <c r="H111" t="s">
        <v>649</v>
      </c>
      <c r="I111">
        <v>6</v>
      </c>
      <c r="J111">
        <v>7</v>
      </c>
      <c r="U111" s="139"/>
      <c r="AJ111"/>
    </row>
    <row r="112" spans="1:36">
      <c r="A112">
        <v>84</v>
      </c>
      <c r="B112" t="s">
        <v>194</v>
      </c>
      <c r="C112" t="s">
        <v>650</v>
      </c>
      <c r="E112" t="s">
        <v>630</v>
      </c>
      <c r="F112" t="s">
        <v>651</v>
      </c>
      <c r="G112" t="s">
        <v>652</v>
      </c>
      <c r="H112" t="s">
        <v>653</v>
      </c>
      <c r="I112">
        <v>7</v>
      </c>
      <c r="J112">
        <v>7</v>
      </c>
      <c r="U112" s="139"/>
      <c r="AJ112"/>
    </row>
    <row r="113" spans="1:36">
      <c r="A113">
        <v>85</v>
      </c>
      <c r="B113" t="s">
        <v>194</v>
      </c>
      <c r="C113" t="s">
        <v>654</v>
      </c>
      <c r="E113" t="s">
        <v>655</v>
      </c>
      <c r="F113" t="s">
        <v>656</v>
      </c>
      <c r="G113" t="s">
        <v>657</v>
      </c>
      <c r="H113" t="s">
        <v>658</v>
      </c>
      <c r="I113">
        <v>8</v>
      </c>
      <c r="J113">
        <v>7</v>
      </c>
      <c r="U113" s="139"/>
      <c r="AJ113"/>
    </row>
    <row r="114" spans="1:36">
      <c r="A114">
        <v>86</v>
      </c>
      <c r="B114" t="s">
        <v>194</v>
      </c>
      <c r="C114" t="s">
        <v>659</v>
      </c>
      <c r="E114" t="s">
        <v>660</v>
      </c>
      <c r="F114" t="s">
        <v>661</v>
      </c>
      <c r="G114" t="s">
        <v>662</v>
      </c>
      <c r="H114" t="s">
        <v>663</v>
      </c>
      <c r="I114">
        <v>9</v>
      </c>
      <c r="J114">
        <v>7</v>
      </c>
      <c r="U114" s="139"/>
      <c r="AJ114"/>
    </row>
    <row r="115" spans="1:36">
      <c r="A115">
        <v>87</v>
      </c>
      <c r="B115" t="s">
        <v>194</v>
      </c>
      <c r="C115" t="s">
        <v>664</v>
      </c>
      <c r="E115" t="s">
        <v>665</v>
      </c>
      <c r="F115" t="s">
        <v>666</v>
      </c>
      <c r="G115" t="s">
        <v>667</v>
      </c>
      <c r="H115" t="s">
        <v>668</v>
      </c>
      <c r="I115">
        <v>10</v>
      </c>
      <c r="J115">
        <v>7</v>
      </c>
      <c r="U115" s="139"/>
      <c r="AJ115"/>
    </row>
    <row r="116" spans="1:36">
      <c r="A116">
        <v>88</v>
      </c>
      <c r="B116" t="s">
        <v>194</v>
      </c>
      <c r="C116" t="s">
        <v>669</v>
      </c>
      <c r="E116" t="s">
        <v>670</v>
      </c>
      <c r="F116" t="s">
        <v>671</v>
      </c>
      <c r="G116" t="s">
        <v>672</v>
      </c>
      <c r="H116" t="s">
        <v>673</v>
      </c>
      <c r="I116">
        <v>11</v>
      </c>
      <c r="J116">
        <v>7</v>
      </c>
      <c r="U116" s="139"/>
      <c r="AJ116"/>
    </row>
    <row r="117" spans="1:36">
      <c r="A117">
        <v>89</v>
      </c>
      <c r="B117" t="s">
        <v>201</v>
      </c>
      <c r="C117" t="s">
        <v>674</v>
      </c>
      <c r="E117" t="s">
        <v>675</v>
      </c>
      <c r="F117" t="s">
        <v>676</v>
      </c>
      <c r="G117" t="s">
        <v>677</v>
      </c>
      <c r="H117" t="s">
        <v>678</v>
      </c>
      <c r="I117">
        <v>1</v>
      </c>
      <c r="J117">
        <v>8</v>
      </c>
      <c r="U117" s="139"/>
      <c r="AJ117"/>
    </row>
    <row r="118" spans="1:36">
      <c r="A118">
        <v>90</v>
      </c>
      <c r="B118" t="s">
        <v>201</v>
      </c>
      <c r="C118" t="s">
        <v>679</v>
      </c>
      <c r="E118" t="s">
        <v>680</v>
      </c>
      <c r="F118" t="s">
        <v>681</v>
      </c>
      <c r="G118" t="s">
        <v>682</v>
      </c>
      <c r="H118" t="s">
        <v>683</v>
      </c>
      <c r="I118">
        <v>2</v>
      </c>
      <c r="J118">
        <v>8</v>
      </c>
      <c r="U118" s="139"/>
      <c r="AJ118"/>
    </row>
    <row r="119" spans="1:36">
      <c r="A119">
        <v>91</v>
      </c>
      <c r="B119" t="s">
        <v>201</v>
      </c>
      <c r="C119" t="s">
        <v>684</v>
      </c>
      <c r="E119" t="s">
        <v>685</v>
      </c>
      <c r="F119" t="s">
        <v>686</v>
      </c>
      <c r="G119" t="s">
        <v>687</v>
      </c>
      <c r="H119" t="s">
        <v>688</v>
      </c>
      <c r="I119">
        <v>3</v>
      </c>
      <c r="J119">
        <v>8</v>
      </c>
      <c r="U119" s="139"/>
      <c r="AJ119"/>
    </row>
    <row r="120" spans="1:36">
      <c r="A120">
        <v>92</v>
      </c>
      <c r="B120" t="s">
        <v>201</v>
      </c>
      <c r="C120" t="s">
        <v>689</v>
      </c>
      <c r="E120" t="s">
        <v>204</v>
      </c>
      <c r="F120" t="s">
        <v>205</v>
      </c>
      <c r="G120" t="s">
        <v>206</v>
      </c>
      <c r="H120" t="s">
        <v>207</v>
      </c>
      <c r="I120">
        <v>4</v>
      </c>
      <c r="J120">
        <v>8</v>
      </c>
      <c r="U120" s="139"/>
      <c r="AJ120"/>
    </row>
    <row r="121" spans="1:36">
      <c r="A121">
        <v>93</v>
      </c>
      <c r="B121" t="s">
        <v>201</v>
      </c>
      <c r="C121" t="s">
        <v>690</v>
      </c>
      <c r="E121" t="s">
        <v>675</v>
      </c>
      <c r="F121" t="s">
        <v>691</v>
      </c>
      <c r="G121" t="s">
        <v>692</v>
      </c>
      <c r="H121" t="s">
        <v>693</v>
      </c>
      <c r="I121">
        <v>5</v>
      </c>
      <c r="J121">
        <v>8</v>
      </c>
      <c r="U121" s="139"/>
      <c r="AJ121"/>
    </row>
    <row r="122" spans="1:36">
      <c r="A122">
        <v>94</v>
      </c>
      <c r="B122" t="s">
        <v>201</v>
      </c>
      <c r="C122" t="s">
        <v>694</v>
      </c>
      <c r="E122" t="s">
        <v>695</v>
      </c>
      <c r="F122" t="s">
        <v>696</v>
      </c>
      <c r="G122" t="s">
        <v>697</v>
      </c>
      <c r="H122" t="s">
        <v>698</v>
      </c>
      <c r="I122">
        <v>6</v>
      </c>
      <c r="J122">
        <v>8</v>
      </c>
      <c r="U122" s="139"/>
      <c r="AJ122"/>
    </row>
    <row r="123" spans="1:36">
      <c r="A123">
        <v>95</v>
      </c>
      <c r="B123" t="s">
        <v>699</v>
      </c>
      <c r="C123" t="s">
        <v>700</v>
      </c>
      <c r="E123" t="s">
        <v>211</v>
      </c>
      <c r="F123" t="s">
        <v>701</v>
      </c>
      <c r="G123" t="s">
        <v>213</v>
      </c>
      <c r="H123" t="s">
        <v>214</v>
      </c>
      <c r="I123">
        <v>1</v>
      </c>
      <c r="J123">
        <v>9</v>
      </c>
      <c r="U123" s="139"/>
      <c r="AJ123"/>
    </row>
    <row r="124" spans="1:36">
      <c r="A124">
        <v>96</v>
      </c>
      <c r="B124" t="s">
        <v>699</v>
      </c>
      <c r="C124" t="s">
        <v>702</v>
      </c>
      <c r="E124" t="s">
        <v>703</v>
      </c>
      <c r="F124" t="s">
        <v>704</v>
      </c>
      <c r="G124" t="s">
        <v>705</v>
      </c>
      <c r="H124" t="s">
        <v>706</v>
      </c>
      <c r="I124">
        <v>2</v>
      </c>
      <c r="J124">
        <v>9</v>
      </c>
      <c r="U124" s="139"/>
      <c r="AJ124"/>
    </row>
    <row r="125" spans="1:36">
      <c r="A125">
        <v>97</v>
      </c>
      <c r="B125" t="s">
        <v>215</v>
      </c>
      <c r="C125" t="s">
        <v>707</v>
      </c>
      <c r="E125" t="s">
        <v>708</v>
      </c>
      <c r="F125" t="s">
        <v>709</v>
      </c>
      <c r="G125" t="s">
        <v>710</v>
      </c>
      <c r="H125" t="s">
        <v>711</v>
      </c>
      <c r="I125">
        <v>1</v>
      </c>
      <c r="J125">
        <v>10</v>
      </c>
      <c r="U125" s="139"/>
      <c r="AJ125"/>
    </row>
    <row r="126" spans="1:36">
      <c r="A126">
        <v>98</v>
      </c>
      <c r="B126" t="s">
        <v>215</v>
      </c>
      <c r="C126" t="s">
        <v>712</v>
      </c>
      <c r="E126" t="s">
        <v>713</v>
      </c>
      <c r="F126" t="s">
        <v>714</v>
      </c>
      <c r="G126" t="s">
        <v>715</v>
      </c>
      <c r="H126" t="s">
        <v>716</v>
      </c>
      <c r="I126">
        <v>2</v>
      </c>
      <c r="J126">
        <v>10</v>
      </c>
      <c r="U126" s="139"/>
      <c r="AJ126"/>
    </row>
    <row r="127" spans="1:36">
      <c r="A127">
        <v>99</v>
      </c>
      <c r="B127" t="s">
        <v>215</v>
      </c>
      <c r="C127" t="s">
        <v>717</v>
      </c>
      <c r="E127" t="s">
        <v>718</v>
      </c>
      <c r="F127" t="s">
        <v>719</v>
      </c>
      <c r="G127" t="s">
        <v>720</v>
      </c>
      <c r="H127" t="s">
        <v>721</v>
      </c>
      <c r="I127">
        <v>3</v>
      </c>
      <c r="J127">
        <v>10</v>
      </c>
      <c r="U127" s="139"/>
      <c r="AJ127"/>
    </row>
    <row r="128" spans="1:36">
      <c r="A128">
        <v>100</v>
      </c>
      <c r="B128" t="s">
        <v>215</v>
      </c>
      <c r="C128" t="s">
        <v>722</v>
      </c>
      <c r="E128" t="s">
        <v>723</v>
      </c>
      <c r="F128" t="s">
        <v>724</v>
      </c>
      <c r="G128" t="s">
        <v>725</v>
      </c>
      <c r="H128" t="s">
        <v>726</v>
      </c>
      <c r="I128">
        <v>4</v>
      </c>
      <c r="J128">
        <v>10</v>
      </c>
      <c r="U128" s="139"/>
      <c r="AJ128"/>
    </row>
    <row r="129" spans="1:36">
      <c r="A129">
        <v>101</v>
      </c>
      <c r="B129" t="s">
        <v>215</v>
      </c>
      <c r="C129" t="s">
        <v>727</v>
      </c>
      <c r="E129" t="s">
        <v>216</v>
      </c>
      <c r="F129" t="s">
        <v>217</v>
      </c>
      <c r="G129" t="s">
        <v>218</v>
      </c>
      <c r="H129" t="s">
        <v>219</v>
      </c>
      <c r="I129">
        <v>5</v>
      </c>
      <c r="J129">
        <v>10</v>
      </c>
      <c r="U129" s="139"/>
      <c r="AJ129"/>
    </row>
    <row r="130" spans="1:36">
      <c r="A130">
        <v>102</v>
      </c>
      <c r="B130" t="s">
        <v>215</v>
      </c>
      <c r="C130" t="s">
        <v>728</v>
      </c>
      <c r="E130" t="s">
        <v>729</v>
      </c>
      <c r="F130" t="s">
        <v>730</v>
      </c>
      <c r="I130">
        <v>6</v>
      </c>
      <c r="J130">
        <v>10</v>
      </c>
      <c r="U130" s="139"/>
      <c r="AJ130"/>
    </row>
    <row r="131" spans="1:36">
      <c r="A131">
        <v>103</v>
      </c>
      <c r="B131" t="s">
        <v>731</v>
      </c>
      <c r="C131" t="s">
        <v>732</v>
      </c>
      <c r="E131" t="s">
        <v>733</v>
      </c>
      <c r="F131" t="s">
        <v>734</v>
      </c>
      <c r="G131" t="s">
        <v>735</v>
      </c>
      <c r="H131" t="s">
        <v>736</v>
      </c>
      <c r="I131">
        <v>1</v>
      </c>
      <c r="J131">
        <v>11</v>
      </c>
      <c r="U131" s="139"/>
      <c r="AJ131"/>
    </row>
    <row r="132" spans="1:36">
      <c r="A132">
        <v>104</v>
      </c>
      <c r="B132" t="s">
        <v>731</v>
      </c>
      <c r="C132" t="s">
        <v>737</v>
      </c>
      <c r="E132" t="s">
        <v>738</v>
      </c>
      <c r="F132" t="s">
        <v>739</v>
      </c>
      <c r="G132" t="s">
        <v>740</v>
      </c>
      <c r="H132" t="s">
        <v>741</v>
      </c>
      <c r="I132">
        <v>2</v>
      </c>
      <c r="J132">
        <v>11</v>
      </c>
      <c r="U132" s="139"/>
      <c r="AJ132"/>
    </row>
    <row r="133" spans="1:36">
      <c r="A133">
        <v>105</v>
      </c>
      <c r="B133" t="s">
        <v>731</v>
      </c>
      <c r="C133" t="s">
        <v>742</v>
      </c>
      <c r="E133" t="s">
        <v>733</v>
      </c>
      <c r="F133" t="s">
        <v>743</v>
      </c>
      <c r="G133" t="s">
        <v>744</v>
      </c>
      <c r="H133" t="s">
        <v>745</v>
      </c>
      <c r="I133">
        <v>3</v>
      </c>
      <c r="J133">
        <v>11</v>
      </c>
      <c r="U133" s="139"/>
      <c r="AJ133"/>
    </row>
    <row r="134" spans="1:36">
      <c r="A134">
        <v>106</v>
      </c>
      <c r="B134" t="s">
        <v>731</v>
      </c>
      <c r="C134" t="s">
        <v>746</v>
      </c>
      <c r="E134" t="s">
        <v>747</v>
      </c>
      <c r="F134" t="s">
        <v>748</v>
      </c>
      <c r="G134" t="s">
        <v>749</v>
      </c>
      <c r="H134" t="s">
        <v>750</v>
      </c>
      <c r="I134">
        <v>4</v>
      </c>
      <c r="J134">
        <v>11</v>
      </c>
      <c r="U134" s="139"/>
      <c r="AJ134"/>
    </row>
    <row r="135" spans="1:36">
      <c r="A135">
        <v>107</v>
      </c>
      <c r="B135" t="s">
        <v>731</v>
      </c>
      <c r="C135" t="s">
        <v>751</v>
      </c>
      <c r="E135" t="s">
        <v>223</v>
      </c>
      <c r="F135" t="s">
        <v>224</v>
      </c>
      <c r="G135" t="s">
        <v>225</v>
      </c>
      <c r="H135" t="s">
        <v>226</v>
      </c>
      <c r="I135">
        <v>5</v>
      </c>
      <c r="J135">
        <v>11</v>
      </c>
      <c r="U135" s="139"/>
      <c r="AJ135"/>
    </row>
    <row r="136" spans="1:36">
      <c r="A136">
        <v>108</v>
      </c>
      <c r="B136" t="s">
        <v>731</v>
      </c>
      <c r="C136" t="s">
        <v>752</v>
      </c>
      <c r="E136" t="s">
        <v>753</v>
      </c>
      <c r="F136" t="s">
        <v>754</v>
      </c>
      <c r="G136" t="s">
        <v>755</v>
      </c>
      <c r="H136" t="s">
        <v>756</v>
      </c>
      <c r="I136">
        <v>6</v>
      </c>
      <c r="J136">
        <v>11</v>
      </c>
      <c r="U136" s="139"/>
      <c r="AJ136"/>
    </row>
    <row r="137" spans="1:36">
      <c r="A137">
        <v>109</v>
      </c>
      <c r="B137" t="s">
        <v>731</v>
      </c>
      <c r="C137" t="s">
        <v>757</v>
      </c>
      <c r="E137" t="s">
        <v>758</v>
      </c>
      <c r="F137" t="s">
        <v>759</v>
      </c>
      <c r="G137" t="s">
        <v>760</v>
      </c>
      <c r="H137" t="s">
        <v>761</v>
      </c>
      <c r="I137">
        <v>7</v>
      </c>
      <c r="J137">
        <v>11</v>
      </c>
      <c r="U137" s="139"/>
      <c r="AJ137"/>
    </row>
    <row r="138" spans="1:36">
      <c r="A138">
        <v>110</v>
      </c>
      <c r="B138" t="s">
        <v>731</v>
      </c>
      <c r="C138" t="s">
        <v>762</v>
      </c>
      <c r="E138" t="s">
        <v>763</v>
      </c>
      <c r="F138" t="s">
        <v>764</v>
      </c>
      <c r="G138" t="s">
        <v>765</v>
      </c>
      <c r="H138" t="s">
        <v>766</v>
      </c>
      <c r="I138">
        <v>8</v>
      </c>
      <c r="J138">
        <v>11</v>
      </c>
      <c r="U138" s="139"/>
      <c r="AJ138"/>
    </row>
    <row r="139" spans="1:36">
      <c r="A139">
        <v>111</v>
      </c>
      <c r="B139" t="s">
        <v>731</v>
      </c>
      <c r="C139" t="s">
        <v>767</v>
      </c>
      <c r="E139" t="s">
        <v>768</v>
      </c>
      <c r="F139" t="s">
        <v>769</v>
      </c>
      <c r="G139" t="s">
        <v>770</v>
      </c>
      <c r="H139" t="s">
        <v>771</v>
      </c>
      <c r="I139">
        <v>9</v>
      </c>
      <c r="J139">
        <v>11</v>
      </c>
      <c r="U139" s="139"/>
      <c r="AJ139"/>
    </row>
    <row r="140" spans="1:36">
      <c r="A140">
        <v>112</v>
      </c>
      <c r="B140" t="s">
        <v>731</v>
      </c>
      <c r="C140" t="s">
        <v>772</v>
      </c>
      <c r="E140" t="s">
        <v>773</v>
      </c>
      <c r="F140" t="s">
        <v>774</v>
      </c>
      <c r="G140" t="s">
        <v>775</v>
      </c>
      <c r="H140" t="s">
        <v>776</v>
      </c>
      <c r="I140">
        <v>10</v>
      </c>
      <c r="J140">
        <v>11</v>
      </c>
      <c r="U140" s="139"/>
      <c r="AJ140"/>
    </row>
    <row r="141" spans="1:36">
      <c r="A141">
        <v>113</v>
      </c>
      <c r="B141" t="s">
        <v>731</v>
      </c>
      <c r="C141" t="s">
        <v>777</v>
      </c>
      <c r="E141" t="s">
        <v>778</v>
      </c>
      <c r="F141" t="s">
        <v>779</v>
      </c>
      <c r="G141" t="s">
        <v>780</v>
      </c>
      <c r="H141" t="s">
        <v>781</v>
      </c>
      <c r="I141">
        <v>11</v>
      </c>
      <c r="J141">
        <v>11</v>
      </c>
      <c r="U141" s="139"/>
      <c r="AJ141"/>
    </row>
    <row r="142" spans="1:36">
      <c r="A142">
        <v>114</v>
      </c>
      <c r="B142" t="s">
        <v>731</v>
      </c>
      <c r="C142" t="s">
        <v>782</v>
      </c>
      <c r="E142" t="s">
        <v>783</v>
      </c>
      <c r="F142" t="s">
        <v>784</v>
      </c>
      <c r="G142" t="s">
        <v>785</v>
      </c>
      <c r="H142" t="s">
        <v>786</v>
      </c>
      <c r="I142">
        <v>12</v>
      </c>
      <c r="J142">
        <v>11</v>
      </c>
      <c r="U142" s="139"/>
      <c r="AJ142"/>
    </row>
    <row r="143" spans="1:36">
      <c r="A143">
        <v>115</v>
      </c>
      <c r="B143" t="s">
        <v>731</v>
      </c>
      <c r="C143" t="s">
        <v>787</v>
      </c>
      <c r="E143" t="s">
        <v>788</v>
      </c>
      <c r="F143" t="s">
        <v>789</v>
      </c>
      <c r="G143" t="s">
        <v>790</v>
      </c>
      <c r="H143" t="s">
        <v>791</v>
      </c>
      <c r="I143">
        <v>13</v>
      </c>
      <c r="J143">
        <v>11</v>
      </c>
      <c r="U143" s="139"/>
      <c r="AJ143"/>
    </row>
    <row r="144" spans="1:36">
      <c r="A144">
        <v>116</v>
      </c>
      <c r="B144" t="s">
        <v>731</v>
      </c>
      <c r="C144" t="s">
        <v>792</v>
      </c>
      <c r="E144" t="s">
        <v>793</v>
      </c>
      <c r="F144" t="s">
        <v>794</v>
      </c>
      <c r="G144" t="s">
        <v>795</v>
      </c>
      <c r="H144" t="s">
        <v>796</v>
      </c>
      <c r="I144">
        <v>14</v>
      </c>
      <c r="J144">
        <v>11</v>
      </c>
      <c r="U144" s="139"/>
      <c r="AJ144"/>
    </row>
    <row r="145" spans="1:36">
      <c r="A145">
        <v>117</v>
      </c>
      <c r="B145" t="s">
        <v>731</v>
      </c>
      <c r="C145" t="s">
        <v>797</v>
      </c>
      <c r="E145" t="s">
        <v>798</v>
      </c>
      <c r="F145" t="s">
        <v>799</v>
      </c>
      <c r="G145" t="s">
        <v>800</v>
      </c>
      <c r="H145" t="s">
        <v>801</v>
      </c>
      <c r="I145">
        <v>15</v>
      </c>
      <c r="J145">
        <v>11</v>
      </c>
      <c r="U145" s="139"/>
      <c r="AJ145"/>
    </row>
    <row r="146" spans="1:36">
      <c r="A146">
        <v>118</v>
      </c>
      <c r="B146" t="s">
        <v>731</v>
      </c>
      <c r="C146" t="s">
        <v>802</v>
      </c>
      <c r="E146" t="s">
        <v>803</v>
      </c>
      <c r="F146" t="s">
        <v>804</v>
      </c>
      <c r="G146" t="s">
        <v>805</v>
      </c>
      <c r="H146" t="s">
        <v>806</v>
      </c>
      <c r="I146">
        <v>16</v>
      </c>
      <c r="J146">
        <v>11</v>
      </c>
      <c r="U146" s="139"/>
      <c r="AJ146"/>
    </row>
    <row r="147" spans="1:36">
      <c r="A147">
        <v>119</v>
      </c>
      <c r="B147" t="s">
        <v>256</v>
      </c>
      <c r="C147" t="s">
        <v>807</v>
      </c>
      <c r="E147" t="s">
        <v>808</v>
      </c>
      <c r="F147" t="s">
        <v>809</v>
      </c>
      <c r="G147" t="s">
        <v>810</v>
      </c>
      <c r="H147" t="s">
        <v>811</v>
      </c>
      <c r="I147">
        <v>1</v>
      </c>
      <c r="J147">
        <v>12</v>
      </c>
      <c r="U147" s="139"/>
      <c r="AJ147"/>
    </row>
    <row r="148" spans="1:36">
      <c r="A148">
        <v>120</v>
      </c>
      <c r="B148" t="s">
        <v>256</v>
      </c>
      <c r="C148" t="s">
        <v>812</v>
      </c>
      <c r="E148" t="s">
        <v>813</v>
      </c>
      <c r="F148" t="s">
        <v>814</v>
      </c>
      <c r="G148" t="s">
        <v>815</v>
      </c>
      <c r="H148" t="s">
        <v>816</v>
      </c>
      <c r="I148">
        <v>2</v>
      </c>
      <c r="J148">
        <v>12</v>
      </c>
      <c r="U148" s="139"/>
      <c r="AJ148"/>
    </row>
    <row r="149" spans="1:36">
      <c r="A149">
        <v>121</v>
      </c>
      <c r="B149" t="s">
        <v>256</v>
      </c>
      <c r="C149" t="s">
        <v>817</v>
      </c>
      <c r="E149" t="s">
        <v>818</v>
      </c>
      <c r="F149" t="s">
        <v>819</v>
      </c>
      <c r="G149" t="s">
        <v>820</v>
      </c>
      <c r="H149" t="s">
        <v>821</v>
      </c>
      <c r="I149">
        <v>3</v>
      </c>
      <c r="J149">
        <v>12</v>
      </c>
      <c r="U149" s="139"/>
      <c r="AJ149"/>
    </row>
    <row r="150" spans="1:36">
      <c r="A150">
        <v>122</v>
      </c>
      <c r="B150" t="s">
        <v>256</v>
      </c>
      <c r="C150" t="s">
        <v>822</v>
      </c>
      <c r="E150" t="s">
        <v>823</v>
      </c>
      <c r="F150" t="s">
        <v>824</v>
      </c>
      <c r="G150" t="s">
        <v>825</v>
      </c>
      <c r="H150" t="s">
        <v>826</v>
      </c>
      <c r="I150">
        <v>4</v>
      </c>
      <c r="J150">
        <v>12</v>
      </c>
      <c r="U150" s="139"/>
      <c r="AJ150"/>
    </row>
    <row r="151" spans="1:36">
      <c r="A151">
        <v>123</v>
      </c>
      <c r="B151" t="s">
        <v>256</v>
      </c>
      <c r="C151" t="s">
        <v>827</v>
      </c>
      <c r="E151" t="s">
        <v>227</v>
      </c>
      <c r="F151" t="s">
        <v>228</v>
      </c>
      <c r="G151" t="s">
        <v>229</v>
      </c>
      <c r="H151" t="s">
        <v>230</v>
      </c>
      <c r="I151">
        <v>5</v>
      </c>
      <c r="J151">
        <v>12</v>
      </c>
      <c r="U151" s="139"/>
      <c r="AJ151"/>
    </row>
    <row r="152" spans="1:36">
      <c r="A152">
        <v>124</v>
      </c>
      <c r="B152" t="s">
        <v>256</v>
      </c>
      <c r="C152" t="s">
        <v>828</v>
      </c>
      <c r="E152" t="s">
        <v>829</v>
      </c>
      <c r="F152" t="s">
        <v>830</v>
      </c>
      <c r="G152" t="s">
        <v>831</v>
      </c>
      <c r="H152" t="s">
        <v>832</v>
      </c>
      <c r="I152">
        <v>6</v>
      </c>
      <c r="J152">
        <v>12</v>
      </c>
      <c r="U152" s="139"/>
      <c r="AJ152"/>
    </row>
    <row r="153" spans="1:36">
      <c r="A153">
        <v>125</v>
      </c>
      <c r="B153" t="s">
        <v>256</v>
      </c>
      <c r="C153" t="s">
        <v>833</v>
      </c>
      <c r="E153" t="s">
        <v>834</v>
      </c>
      <c r="F153" t="s">
        <v>835</v>
      </c>
      <c r="G153" t="s">
        <v>836</v>
      </c>
      <c r="H153" t="s">
        <v>837</v>
      </c>
      <c r="I153">
        <v>7</v>
      </c>
      <c r="J153">
        <v>12</v>
      </c>
      <c r="U153" s="139"/>
      <c r="AJ153"/>
    </row>
    <row r="154" spans="1:36">
      <c r="A154">
        <v>126</v>
      </c>
      <c r="B154" t="s">
        <v>256</v>
      </c>
      <c r="C154" t="s">
        <v>838</v>
      </c>
      <c r="E154" t="s">
        <v>839</v>
      </c>
      <c r="F154" t="s">
        <v>840</v>
      </c>
      <c r="G154" t="s">
        <v>841</v>
      </c>
      <c r="H154" t="s">
        <v>842</v>
      </c>
      <c r="I154">
        <v>8</v>
      </c>
      <c r="J154">
        <v>12</v>
      </c>
      <c r="U154" s="139"/>
      <c r="AJ154"/>
    </row>
    <row r="155" spans="1:36">
      <c r="A155">
        <v>127</v>
      </c>
      <c r="B155" t="s">
        <v>256</v>
      </c>
      <c r="C155" t="s">
        <v>843</v>
      </c>
      <c r="E155" t="s">
        <v>93</v>
      </c>
      <c r="F155" t="s">
        <v>96</v>
      </c>
      <c r="G155" t="s">
        <v>844</v>
      </c>
      <c r="H155" t="s">
        <v>90</v>
      </c>
      <c r="I155">
        <v>9</v>
      </c>
      <c r="J155">
        <v>12</v>
      </c>
      <c r="U155" s="139"/>
      <c r="AJ155"/>
    </row>
    <row r="156" spans="1:36">
      <c r="A156">
        <v>128</v>
      </c>
      <c r="B156" t="s">
        <v>256</v>
      </c>
      <c r="C156" t="s">
        <v>845</v>
      </c>
      <c r="E156" t="s">
        <v>846</v>
      </c>
      <c r="F156" t="s">
        <v>847</v>
      </c>
      <c r="G156" t="s">
        <v>848</v>
      </c>
      <c r="H156" t="s">
        <v>849</v>
      </c>
      <c r="I156">
        <v>10</v>
      </c>
      <c r="J156">
        <v>12</v>
      </c>
      <c r="U156" s="139"/>
      <c r="AJ156"/>
    </row>
    <row r="157" spans="1:36">
      <c r="A157">
        <v>129</v>
      </c>
      <c r="B157" t="s">
        <v>256</v>
      </c>
      <c r="C157" t="s">
        <v>850</v>
      </c>
      <c r="E157" t="s">
        <v>851</v>
      </c>
      <c r="F157" t="s">
        <v>852</v>
      </c>
      <c r="G157" t="s">
        <v>853</v>
      </c>
      <c r="H157" t="s">
        <v>854</v>
      </c>
      <c r="I157">
        <v>11</v>
      </c>
      <c r="J157">
        <v>12</v>
      </c>
      <c r="U157" s="139"/>
      <c r="AJ157"/>
    </row>
    <row r="158" spans="1:36">
      <c r="A158">
        <v>130</v>
      </c>
      <c r="B158" t="s">
        <v>256</v>
      </c>
      <c r="C158" t="s">
        <v>855</v>
      </c>
      <c r="E158" t="s">
        <v>856</v>
      </c>
      <c r="F158" t="s">
        <v>857</v>
      </c>
      <c r="G158" t="s">
        <v>858</v>
      </c>
      <c r="H158" t="s">
        <v>859</v>
      </c>
      <c r="I158">
        <v>12</v>
      </c>
      <c r="J158">
        <v>12</v>
      </c>
      <c r="U158" s="139"/>
      <c r="AJ158"/>
    </row>
    <row r="159" spans="1:36">
      <c r="A159">
        <v>131</v>
      </c>
      <c r="B159" t="s">
        <v>256</v>
      </c>
      <c r="C159" t="s">
        <v>860</v>
      </c>
      <c r="E159" t="s">
        <v>227</v>
      </c>
      <c r="F159" t="s">
        <v>861</v>
      </c>
      <c r="G159" t="s">
        <v>862</v>
      </c>
      <c r="H159" t="s">
        <v>863</v>
      </c>
      <c r="I159">
        <v>13</v>
      </c>
      <c r="J159">
        <v>12</v>
      </c>
      <c r="U159" s="139"/>
      <c r="AJ159"/>
    </row>
    <row r="160" spans="1:36">
      <c r="A160">
        <v>132</v>
      </c>
      <c r="B160" t="s">
        <v>258</v>
      </c>
      <c r="C160" t="s">
        <v>864</v>
      </c>
      <c r="E160" t="s">
        <v>231</v>
      </c>
      <c r="F160" t="s">
        <v>232</v>
      </c>
      <c r="G160" t="s">
        <v>233</v>
      </c>
      <c r="H160" t="s">
        <v>234</v>
      </c>
      <c r="I160">
        <v>14</v>
      </c>
      <c r="J160">
        <v>12</v>
      </c>
      <c r="U160" s="139"/>
      <c r="AJ160"/>
    </row>
    <row r="161" spans="1:36">
      <c r="A161">
        <v>133</v>
      </c>
      <c r="B161" t="s">
        <v>258</v>
      </c>
      <c r="C161" t="s">
        <v>865</v>
      </c>
      <c r="E161" t="s">
        <v>231</v>
      </c>
      <c r="F161" t="s">
        <v>866</v>
      </c>
      <c r="G161" t="s">
        <v>867</v>
      </c>
      <c r="H161" t="s">
        <v>868</v>
      </c>
      <c r="I161">
        <v>15</v>
      </c>
      <c r="J161">
        <v>12</v>
      </c>
      <c r="U161" s="139"/>
      <c r="AJ161"/>
    </row>
    <row r="162" spans="1:36">
      <c r="A162">
        <v>134</v>
      </c>
      <c r="B162" t="s">
        <v>258</v>
      </c>
      <c r="C162" t="s">
        <v>869</v>
      </c>
      <c r="E162" t="s">
        <v>870</v>
      </c>
      <c r="F162" t="s">
        <v>871</v>
      </c>
      <c r="G162" t="s">
        <v>872</v>
      </c>
      <c r="H162" t="s">
        <v>873</v>
      </c>
      <c r="I162">
        <v>16</v>
      </c>
      <c r="J162">
        <v>12</v>
      </c>
      <c r="U162" s="139"/>
      <c r="AJ162"/>
    </row>
    <row r="163" spans="1:36">
      <c r="A163">
        <v>135</v>
      </c>
      <c r="B163" t="s">
        <v>874</v>
      </c>
      <c r="C163" t="s">
        <v>875</v>
      </c>
      <c r="E163" t="s">
        <v>876</v>
      </c>
      <c r="F163" t="s">
        <v>877</v>
      </c>
      <c r="G163" t="s">
        <v>878</v>
      </c>
      <c r="H163" t="s">
        <v>879</v>
      </c>
      <c r="I163">
        <v>1</v>
      </c>
      <c r="J163">
        <v>13</v>
      </c>
      <c r="U163" s="139"/>
      <c r="AJ163"/>
    </row>
    <row r="164" spans="1:36">
      <c r="A164">
        <v>136</v>
      </c>
      <c r="B164" t="s">
        <v>874</v>
      </c>
      <c r="C164" t="s">
        <v>880</v>
      </c>
      <c r="E164" t="s">
        <v>238</v>
      </c>
      <c r="F164" t="s">
        <v>239</v>
      </c>
      <c r="G164" t="s">
        <v>240</v>
      </c>
      <c r="H164" t="s">
        <v>241</v>
      </c>
      <c r="I164">
        <v>2</v>
      </c>
      <c r="J164">
        <v>13</v>
      </c>
      <c r="U164" s="139"/>
      <c r="AJ164"/>
    </row>
    <row r="165" spans="1:36">
      <c r="A165">
        <v>137</v>
      </c>
      <c r="B165" t="s">
        <v>874</v>
      </c>
      <c r="C165" t="s">
        <v>881</v>
      </c>
      <c r="E165" t="s">
        <v>882</v>
      </c>
      <c r="F165" t="s">
        <v>883</v>
      </c>
      <c r="G165" t="s">
        <v>884</v>
      </c>
      <c r="H165" t="s">
        <v>885</v>
      </c>
      <c r="I165">
        <v>3</v>
      </c>
      <c r="J165">
        <v>13</v>
      </c>
      <c r="U165" s="139"/>
      <c r="AJ165"/>
    </row>
    <row r="166" spans="1:36">
      <c r="A166">
        <v>138</v>
      </c>
      <c r="B166" t="s">
        <v>874</v>
      </c>
      <c r="C166" t="s">
        <v>886</v>
      </c>
      <c r="E166" t="s">
        <v>887</v>
      </c>
      <c r="F166" t="s">
        <v>888</v>
      </c>
      <c r="G166" t="s">
        <v>889</v>
      </c>
      <c r="H166" t="s">
        <v>890</v>
      </c>
      <c r="I166">
        <v>4</v>
      </c>
      <c r="J166">
        <v>13</v>
      </c>
      <c r="U166" s="139"/>
      <c r="AJ166"/>
    </row>
    <row r="167" spans="1:36">
      <c r="A167">
        <v>139</v>
      </c>
      <c r="B167" t="s">
        <v>874</v>
      </c>
      <c r="C167" t="s">
        <v>891</v>
      </c>
      <c r="E167" t="s">
        <v>892</v>
      </c>
      <c r="F167" t="s">
        <v>893</v>
      </c>
      <c r="G167" t="s">
        <v>894</v>
      </c>
      <c r="H167" t="s">
        <v>895</v>
      </c>
      <c r="I167">
        <v>5</v>
      </c>
      <c r="J167">
        <v>13</v>
      </c>
      <c r="U167" s="139"/>
      <c r="AJ167"/>
    </row>
    <row r="168" spans="1:36">
      <c r="A168">
        <v>140</v>
      </c>
      <c r="B168" t="s">
        <v>874</v>
      </c>
      <c r="C168" t="s">
        <v>896</v>
      </c>
      <c r="E168" t="s">
        <v>897</v>
      </c>
      <c r="F168" t="s">
        <v>898</v>
      </c>
      <c r="G168" t="s">
        <v>899</v>
      </c>
      <c r="H168" t="s">
        <v>900</v>
      </c>
      <c r="I168">
        <v>6</v>
      </c>
      <c r="J168">
        <v>13</v>
      </c>
      <c r="U168" s="139"/>
      <c r="AJ168"/>
    </row>
    <row r="169" spans="1:36">
      <c r="A169">
        <v>141</v>
      </c>
      <c r="B169" t="s">
        <v>874</v>
      </c>
      <c r="C169" t="s">
        <v>901</v>
      </c>
      <c r="E169" t="s">
        <v>902</v>
      </c>
      <c r="F169" t="s">
        <v>903</v>
      </c>
      <c r="G169" t="s">
        <v>904</v>
      </c>
      <c r="H169" t="s">
        <v>905</v>
      </c>
      <c r="I169">
        <v>7</v>
      </c>
      <c r="J169">
        <v>13</v>
      </c>
      <c r="U169" s="139"/>
      <c r="AJ169"/>
    </row>
    <row r="170" spans="1:36">
      <c r="A170">
        <v>142</v>
      </c>
      <c r="B170" t="s">
        <v>874</v>
      </c>
      <c r="C170" t="s">
        <v>906</v>
      </c>
      <c r="E170" t="s">
        <v>907</v>
      </c>
      <c r="F170" t="s">
        <v>908</v>
      </c>
      <c r="G170" t="s">
        <v>909</v>
      </c>
      <c r="H170" t="s">
        <v>910</v>
      </c>
      <c r="I170">
        <v>8</v>
      </c>
      <c r="J170">
        <v>13</v>
      </c>
      <c r="U170" s="139"/>
      <c r="AJ170"/>
    </row>
    <row r="171" spans="1:36">
      <c r="A171">
        <v>143</v>
      </c>
      <c r="B171" t="s">
        <v>874</v>
      </c>
      <c r="C171" t="s">
        <v>911</v>
      </c>
      <c r="E171" t="s">
        <v>912</v>
      </c>
      <c r="F171" t="s">
        <v>913</v>
      </c>
      <c r="G171" t="s">
        <v>914</v>
      </c>
      <c r="H171" t="s">
        <v>915</v>
      </c>
      <c r="I171">
        <v>9</v>
      </c>
      <c r="J171">
        <v>13</v>
      </c>
      <c r="U171" s="139"/>
      <c r="AJ171"/>
    </row>
    <row r="172" spans="1:36">
      <c r="A172">
        <v>144</v>
      </c>
      <c r="B172" t="s">
        <v>874</v>
      </c>
      <c r="C172" t="s">
        <v>916</v>
      </c>
      <c r="E172" t="s">
        <v>917</v>
      </c>
      <c r="F172" t="s">
        <v>918</v>
      </c>
      <c r="G172" t="s">
        <v>919</v>
      </c>
      <c r="H172" t="s">
        <v>920</v>
      </c>
      <c r="I172">
        <v>10</v>
      </c>
      <c r="J172">
        <v>13</v>
      </c>
      <c r="U172" s="139"/>
      <c r="AJ172"/>
    </row>
    <row r="173" spans="1:36">
      <c r="A173">
        <v>145</v>
      </c>
      <c r="B173" t="s">
        <v>874</v>
      </c>
      <c r="C173" t="s">
        <v>921</v>
      </c>
      <c r="E173" t="s">
        <v>922</v>
      </c>
      <c r="F173" t="s">
        <v>923</v>
      </c>
      <c r="G173" t="s">
        <v>924</v>
      </c>
      <c r="H173" t="s">
        <v>925</v>
      </c>
      <c r="I173">
        <v>11</v>
      </c>
      <c r="J173">
        <v>13</v>
      </c>
      <c r="U173" s="139"/>
      <c r="AJ173"/>
    </row>
    <row r="174" spans="1:36">
      <c r="A174">
        <v>146</v>
      </c>
      <c r="B174" t="s">
        <v>874</v>
      </c>
      <c r="C174" t="s">
        <v>926</v>
      </c>
      <c r="E174" t="s">
        <v>927</v>
      </c>
      <c r="F174" t="s">
        <v>928</v>
      </c>
      <c r="G174" t="s">
        <v>929</v>
      </c>
      <c r="H174" t="s">
        <v>930</v>
      </c>
      <c r="I174">
        <v>12</v>
      </c>
      <c r="J174">
        <v>13</v>
      </c>
      <c r="U174" s="139"/>
      <c r="AJ174"/>
    </row>
    <row r="175" spans="1:36">
      <c r="A175">
        <v>147</v>
      </c>
      <c r="B175" t="s">
        <v>874</v>
      </c>
      <c r="C175" t="s">
        <v>931</v>
      </c>
      <c r="E175" t="s">
        <v>932</v>
      </c>
      <c r="F175" t="s">
        <v>933</v>
      </c>
      <c r="G175" t="s">
        <v>934</v>
      </c>
      <c r="H175" t="s">
        <v>935</v>
      </c>
      <c r="I175">
        <v>13</v>
      </c>
      <c r="J175">
        <v>13</v>
      </c>
      <c r="U175" s="139"/>
      <c r="AJ175"/>
    </row>
    <row r="176" spans="1:36">
      <c r="A176">
        <v>148</v>
      </c>
      <c r="B176" t="s">
        <v>874</v>
      </c>
      <c r="C176" t="s">
        <v>936</v>
      </c>
      <c r="E176" t="s">
        <v>937</v>
      </c>
      <c r="F176" t="s">
        <v>938</v>
      </c>
      <c r="G176" t="s">
        <v>939</v>
      </c>
      <c r="H176" t="s">
        <v>940</v>
      </c>
      <c r="I176">
        <v>14</v>
      </c>
      <c r="J176">
        <v>13</v>
      </c>
      <c r="U176" s="139"/>
      <c r="AJ176"/>
    </row>
    <row r="177" spans="1:36">
      <c r="A177">
        <v>149</v>
      </c>
      <c r="B177" t="s">
        <v>874</v>
      </c>
      <c r="C177" t="s">
        <v>941</v>
      </c>
      <c r="E177" t="s">
        <v>942</v>
      </c>
      <c r="F177" t="s">
        <v>943</v>
      </c>
      <c r="G177" t="s">
        <v>944</v>
      </c>
      <c r="H177" t="s">
        <v>945</v>
      </c>
      <c r="I177">
        <v>15</v>
      </c>
      <c r="J177">
        <v>13</v>
      </c>
      <c r="U177" s="139"/>
      <c r="AJ177"/>
    </row>
    <row r="178" spans="1:36">
      <c r="A178">
        <v>150</v>
      </c>
      <c r="B178" t="s">
        <v>874</v>
      </c>
      <c r="C178" t="s">
        <v>946</v>
      </c>
      <c r="E178" t="s">
        <v>245</v>
      </c>
      <c r="F178" t="s">
        <v>246</v>
      </c>
      <c r="G178" t="s">
        <v>247</v>
      </c>
      <c r="H178" t="s">
        <v>248</v>
      </c>
      <c r="I178">
        <v>16</v>
      </c>
      <c r="J178">
        <v>13</v>
      </c>
      <c r="U178" s="139"/>
      <c r="AJ178"/>
    </row>
    <row r="179" spans="1:36">
      <c r="A179">
        <v>151</v>
      </c>
      <c r="B179" t="s">
        <v>947</v>
      </c>
      <c r="C179" t="s">
        <v>948</v>
      </c>
      <c r="E179" t="s">
        <v>949</v>
      </c>
      <c r="F179" t="s">
        <v>950</v>
      </c>
      <c r="G179" t="s">
        <v>951</v>
      </c>
      <c r="H179" t="s">
        <v>952</v>
      </c>
      <c r="I179">
        <v>1</v>
      </c>
      <c r="J179">
        <v>14</v>
      </c>
      <c r="U179" s="139"/>
      <c r="AJ179"/>
    </row>
    <row r="180" spans="1:36">
      <c r="A180">
        <v>152</v>
      </c>
      <c r="B180" t="s">
        <v>947</v>
      </c>
      <c r="C180" t="s">
        <v>953</v>
      </c>
      <c r="E180" t="s">
        <v>954</v>
      </c>
      <c r="F180" t="s">
        <v>955</v>
      </c>
      <c r="G180" t="s">
        <v>956</v>
      </c>
      <c r="H180" t="s">
        <v>957</v>
      </c>
      <c r="I180">
        <v>2</v>
      </c>
      <c r="J180">
        <v>14</v>
      </c>
      <c r="U180" s="139"/>
      <c r="AJ180"/>
    </row>
    <row r="181" spans="1:36">
      <c r="A181">
        <v>153</v>
      </c>
      <c r="B181" t="s">
        <v>947</v>
      </c>
      <c r="C181" t="s">
        <v>958</v>
      </c>
      <c r="E181" t="s">
        <v>959</v>
      </c>
      <c r="F181" t="s">
        <v>960</v>
      </c>
      <c r="G181" t="s">
        <v>961</v>
      </c>
      <c r="H181" t="s">
        <v>962</v>
      </c>
      <c r="I181">
        <v>3</v>
      </c>
      <c r="J181">
        <v>14</v>
      </c>
      <c r="U181" s="139"/>
      <c r="AJ181"/>
    </row>
    <row r="182" spans="1:36">
      <c r="A182">
        <v>154</v>
      </c>
      <c r="B182" t="s">
        <v>947</v>
      </c>
      <c r="C182" t="s">
        <v>963</v>
      </c>
      <c r="E182" t="s">
        <v>252</v>
      </c>
      <c r="F182" t="s">
        <v>964</v>
      </c>
      <c r="G182" t="s">
        <v>254</v>
      </c>
      <c r="H182" t="s">
        <v>255</v>
      </c>
      <c r="I182">
        <v>4</v>
      </c>
      <c r="J182">
        <v>14</v>
      </c>
      <c r="U182" s="139"/>
      <c r="AJ182"/>
    </row>
    <row r="183" spans="1:36">
      <c r="A183">
        <v>155</v>
      </c>
      <c r="B183" t="s">
        <v>947</v>
      </c>
      <c r="C183" t="s">
        <v>965</v>
      </c>
      <c r="E183" t="s">
        <v>966</v>
      </c>
      <c r="F183" t="s">
        <v>967</v>
      </c>
      <c r="G183" t="s">
        <v>968</v>
      </c>
      <c r="H183" t="s">
        <v>969</v>
      </c>
      <c r="I183">
        <v>5</v>
      </c>
      <c r="J183">
        <v>14</v>
      </c>
      <c r="U183" s="139"/>
      <c r="AJ183"/>
    </row>
    <row r="184" spans="1:36">
      <c r="A184">
        <v>156</v>
      </c>
      <c r="B184" t="s">
        <v>947</v>
      </c>
      <c r="C184" t="s">
        <v>970</v>
      </c>
      <c r="E184" t="s">
        <v>971</v>
      </c>
      <c r="F184" t="s">
        <v>972</v>
      </c>
      <c r="G184" t="s">
        <v>973</v>
      </c>
      <c r="H184" t="s">
        <v>974</v>
      </c>
      <c r="I184">
        <v>6</v>
      </c>
      <c r="J184">
        <v>14</v>
      </c>
      <c r="U184" s="139"/>
      <c r="AJ184"/>
    </row>
    <row r="185" spans="1:36">
      <c r="A185">
        <v>157</v>
      </c>
      <c r="B185" t="s">
        <v>947</v>
      </c>
      <c r="C185" t="s">
        <v>975</v>
      </c>
      <c r="E185" t="s">
        <v>976</v>
      </c>
      <c r="F185" t="s">
        <v>977</v>
      </c>
      <c r="G185" t="s">
        <v>978</v>
      </c>
      <c r="H185" t="s">
        <v>979</v>
      </c>
      <c r="I185">
        <v>7</v>
      </c>
      <c r="J185">
        <v>14</v>
      </c>
      <c r="U185" s="139"/>
      <c r="AJ185"/>
    </row>
    <row r="186" spans="1:36">
      <c r="A186">
        <v>158</v>
      </c>
      <c r="B186" t="s">
        <v>947</v>
      </c>
      <c r="C186" t="s">
        <v>980</v>
      </c>
      <c r="E186" t="s">
        <v>981</v>
      </c>
      <c r="F186" t="s">
        <v>982</v>
      </c>
      <c r="G186" t="s">
        <v>983</v>
      </c>
      <c r="H186" t="s">
        <v>984</v>
      </c>
      <c r="I186">
        <v>8</v>
      </c>
      <c r="J186">
        <v>14</v>
      </c>
      <c r="U186" s="139"/>
      <c r="AJ186"/>
    </row>
    <row r="187" spans="1:36">
      <c r="A187">
        <v>159</v>
      </c>
      <c r="B187" t="s">
        <v>947</v>
      </c>
      <c r="C187" t="s">
        <v>985</v>
      </c>
      <c r="E187" t="s">
        <v>986</v>
      </c>
      <c r="F187" t="s">
        <v>987</v>
      </c>
      <c r="G187" t="s">
        <v>988</v>
      </c>
      <c r="H187" t="s">
        <v>989</v>
      </c>
      <c r="I187">
        <v>9</v>
      </c>
      <c r="J187">
        <v>14</v>
      </c>
      <c r="U187" s="139"/>
      <c r="AJ187"/>
    </row>
    <row r="188" spans="1:36">
      <c r="A188">
        <v>160</v>
      </c>
      <c r="B188" t="s">
        <v>947</v>
      </c>
      <c r="C188" t="s">
        <v>990</v>
      </c>
      <c r="E188" t="s">
        <v>991</v>
      </c>
      <c r="F188" t="s">
        <v>992</v>
      </c>
      <c r="G188" t="s">
        <v>993</v>
      </c>
      <c r="H188" t="s">
        <v>994</v>
      </c>
      <c r="I188">
        <v>10</v>
      </c>
      <c r="J188">
        <v>14</v>
      </c>
      <c r="U188" s="139"/>
      <c r="AJ188"/>
    </row>
    <row r="189" spans="1:36">
      <c r="A189">
        <v>161</v>
      </c>
      <c r="B189" t="s">
        <v>947</v>
      </c>
      <c r="C189" t="s">
        <v>995</v>
      </c>
      <c r="E189" t="s">
        <v>996</v>
      </c>
      <c r="F189" t="s">
        <v>997</v>
      </c>
      <c r="G189" t="s">
        <v>998</v>
      </c>
      <c r="H189" t="s">
        <v>999</v>
      </c>
      <c r="I189">
        <v>11</v>
      </c>
      <c r="J189">
        <v>14</v>
      </c>
      <c r="U189" s="139"/>
      <c r="AJ189"/>
    </row>
    <row r="190" spans="1:36">
      <c r="A190">
        <v>162</v>
      </c>
      <c r="B190" t="s">
        <v>947</v>
      </c>
      <c r="C190" t="s">
        <v>1000</v>
      </c>
      <c r="E190" t="s">
        <v>1001</v>
      </c>
      <c r="F190" t="s">
        <v>1002</v>
      </c>
      <c r="G190" t="s">
        <v>1003</v>
      </c>
      <c r="H190" t="s">
        <v>1004</v>
      </c>
      <c r="I190">
        <v>12</v>
      </c>
      <c r="J190">
        <v>14</v>
      </c>
      <c r="U190" s="139"/>
      <c r="AJ190"/>
    </row>
    <row r="191" spans="1:36">
      <c r="A191">
        <v>163</v>
      </c>
      <c r="B191" t="s">
        <v>947</v>
      </c>
      <c r="C191" t="s">
        <v>1005</v>
      </c>
      <c r="E191" t="s">
        <v>1006</v>
      </c>
      <c r="F191" t="s">
        <v>1007</v>
      </c>
      <c r="G191" t="s">
        <v>1008</v>
      </c>
      <c r="H191" t="s">
        <v>1009</v>
      </c>
      <c r="I191">
        <v>13</v>
      </c>
      <c r="J191">
        <v>14</v>
      </c>
      <c r="U191" s="139"/>
      <c r="AJ191"/>
    </row>
    <row r="192" spans="1:36">
      <c r="A192">
        <v>164</v>
      </c>
      <c r="B192" t="s">
        <v>947</v>
      </c>
      <c r="C192" t="s">
        <v>1010</v>
      </c>
      <c r="E192" t="s">
        <v>1011</v>
      </c>
      <c r="F192" t="s">
        <v>1012</v>
      </c>
      <c r="G192" t="s">
        <v>1013</v>
      </c>
      <c r="H192" t="s">
        <v>1014</v>
      </c>
      <c r="I192">
        <v>14</v>
      </c>
      <c r="J192">
        <v>14</v>
      </c>
      <c r="U192" s="139"/>
      <c r="AJ192"/>
    </row>
    <row r="193" spans="1:36">
      <c r="A193">
        <v>165</v>
      </c>
      <c r="B193" t="s">
        <v>947</v>
      </c>
      <c r="C193" t="s">
        <v>1015</v>
      </c>
      <c r="E193" t="s">
        <v>1016</v>
      </c>
      <c r="F193" t="s">
        <v>1017</v>
      </c>
      <c r="G193" t="s">
        <v>1018</v>
      </c>
      <c r="H193" t="s">
        <v>1019</v>
      </c>
      <c r="I193">
        <v>15</v>
      </c>
      <c r="J193">
        <v>14</v>
      </c>
      <c r="U193" s="139"/>
      <c r="AJ193"/>
    </row>
    <row r="194" spans="1:36">
      <c r="A194">
        <v>166</v>
      </c>
      <c r="B194" t="s">
        <v>947</v>
      </c>
      <c r="C194" t="s">
        <v>1020</v>
      </c>
      <c r="E194" t="s">
        <v>1021</v>
      </c>
      <c r="F194" t="s">
        <v>1022</v>
      </c>
      <c r="G194" t="s">
        <v>1023</v>
      </c>
      <c r="H194" t="s">
        <v>1024</v>
      </c>
      <c r="I194">
        <v>16</v>
      </c>
      <c r="J194">
        <v>14</v>
      </c>
      <c r="U194" s="139"/>
      <c r="AJ194"/>
    </row>
    <row r="195" spans="1:36">
      <c r="A195">
        <v>167</v>
      </c>
      <c r="B195" t="s">
        <v>947</v>
      </c>
      <c r="C195" t="s">
        <v>1025</v>
      </c>
      <c r="E195" t="s">
        <v>1026</v>
      </c>
      <c r="F195" t="s">
        <v>1027</v>
      </c>
      <c r="G195" t="s">
        <v>1028</v>
      </c>
      <c r="H195" t="s">
        <v>1029</v>
      </c>
      <c r="I195">
        <v>17</v>
      </c>
      <c r="J195">
        <v>14</v>
      </c>
      <c r="U195" s="139"/>
      <c r="AJ195"/>
    </row>
  </sheetData>
  <mergeCells count="34">
    <mergeCell ref="O8:U8"/>
    <mergeCell ref="O9:U9"/>
    <mergeCell ref="P6:U6"/>
    <mergeCell ref="D9:J9"/>
    <mergeCell ref="M4:N4"/>
    <mergeCell ref="M8:N8"/>
    <mergeCell ref="M9:N9"/>
    <mergeCell ref="M6:N6"/>
    <mergeCell ref="M7:N7"/>
    <mergeCell ref="M5:N5"/>
    <mergeCell ref="O5:U5"/>
    <mergeCell ref="O7:P7"/>
    <mergeCell ref="Q7:U7"/>
    <mergeCell ref="O4:U4"/>
    <mergeCell ref="B8:C8"/>
    <mergeCell ref="B9:C9"/>
    <mergeCell ref="D4:J4"/>
    <mergeCell ref="B6:C6"/>
    <mergeCell ref="F7:J7"/>
    <mergeCell ref="D7:E7"/>
    <mergeCell ref="B7:C7"/>
    <mergeCell ref="D5:J5"/>
    <mergeCell ref="E6:J6"/>
    <mergeCell ref="D8:J8"/>
    <mergeCell ref="B4:C4"/>
    <mergeCell ref="B5:C5"/>
    <mergeCell ref="D3:J3"/>
    <mergeCell ref="M3:N3"/>
    <mergeCell ref="O3:U3"/>
    <mergeCell ref="B2:C2"/>
    <mergeCell ref="D2:J2"/>
    <mergeCell ref="M2:N2"/>
    <mergeCell ref="B3:C3"/>
    <mergeCell ref="O2:U2"/>
  </mergeCells>
  <phoneticPr fontId="37"/>
  <dataValidations count="2">
    <dataValidation type="list" allowBlank="1" showInputMessage="1" showErrorMessage="1" sqref="D3:J3" xr:uid="{A024BF63-F172-4F87-BD95-EF82C37BA5B4}">
      <formula1>$B$12:$B$27</formula1>
    </dataValidation>
    <dataValidation type="list" allowBlank="1" showInputMessage="1" showErrorMessage="1" sqref="D4:J4" xr:uid="{47B097B6-7B05-462C-AE1B-50400D92AFF2}">
      <formula1>$C$29:$C$195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4"/>
  <sheetViews>
    <sheetView zoomScale="70" zoomScaleNormal="70" workbookViewId="0">
      <selection activeCell="S1" sqref="S1:X1"/>
    </sheetView>
  </sheetViews>
  <sheetFormatPr defaultColWidth="9" defaultRowHeight="14"/>
  <cols>
    <col min="1" max="1" width="4.64453125" style="17" customWidth="1"/>
    <col min="2" max="4" width="4.64453125" style="27" customWidth="1"/>
    <col min="5" max="6" width="7.46875" style="27" customWidth="1"/>
    <col min="7" max="12" width="5" style="16" customWidth="1"/>
    <col min="13" max="14" width="5" style="27" customWidth="1"/>
    <col min="15" max="22" width="5" style="16" customWidth="1"/>
    <col min="23" max="24" width="5" style="27" customWidth="1"/>
    <col min="25" max="25" width="5.87890625" style="17" customWidth="1"/>
    <col min="26" max="16384" width="9" style="17"/>
  </cols>
  <sheetData>
    <row r="1" spans="1:24" ht="8.25" customHeight="1">
      <c r="A1" s="233" t="s">
        <v>1057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S1" s="232" t="str">
        <f>①基本データ!$D$2</f>
        <v>2022//</v>
      </c>
      <c r="T1" s="232"/>
      <c r="U1" s="232"/>
      <c r="V1" s="232"/>
      <c r="W1" s="232"/>
      <c r="X1" s="232"/>
    </row>
    <row r="2" spans="1:24" ht="8.2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40">
        <f>①基本データ!$D$4</f>
        <v>0</v>
      </c>
      <c r="P2" s="240"/>
      <c r="Q2" s="240"/>
      <c r="R2" s="240"/>
      <c r="S2" s="240"/>
      <c r="T2" s="240"/>
      <c r="U2" s="240"/>
      <c r="V2" s="239">
        <f>①基本データ!$D$5</f>
        <v>0</v>
      </c>
      <c r="W2" s="239"/>
      <c r="X2" s="239"/>
    </row>
    <row r="3" spans="1:24" ht="8.25" customHeight="1">
      <c r="A3" s="18"/>
      <c r="B3" s="19"/>
      <c r="C3" s="19"/>
      <c r="D3" s="19"/>
      <c r="E3" s="95"/>
      <c r="F3" s="96"/>
      <c r="G3" s="234" t="s">
        <v>21</v>
      </c>
      <c r="H3" s="235"/>
      <c r="I3" s="235"/>
      <c r="J3" s="235"/>
      <c r="K3" s="235"/>
      <c r="L3" s="235"/>
      <c r="M3" s="235"/>
      <c r="N3" s="236"/>
      <c r="O3" s="234" t="s">
        <v>22</v>
      </c>
      <c r="P3" s="235"/>
      <c r="Q3" s="235"/>
      <c r="R3" s="235"/>
      <c r="S3" s="235"/>
      <c r="T3" s="235"/>
      <c r="U3" s="235"/>
      <c r="V3" s="235"/>
      <c r="W3" s="235"/>
      <c r="X3" s="236"/>
    </row>
    <row r="4" spans="1:24" ht="8.25" customHeight="1">
      <c r="A4" s="18" t="s">
        <v>26</v>
      </c>
      <c r="B4" s="19"/>
      <c r="C4" s="19"/>
      <c r="D4" s="19"/>
      <c r="E4" s="95"/>
      <c r="F4" s="96"/>
      <c r="G4" s="237" t="s">
        <v>1058</v>
      </c>
      <c r="H4" s="238"/>
      <c r="I4" s="238"/>
      <c r="J4" s="238"/>
      <c r="K4" s="237" t="s">
        <v>107</v>
      </c>
      <c r="L4" s="238"/>
      <c r="M4" s="238"/>
      <c r="N4" s="238"/>
      <c r="O4" s="237" t="s">
        <v>1059</v>
      </c>
      <c r="P4" s="238"/>
      <c r="Q4" s="238"/>
      <c r="R4" s="238"/>
      <c r="S4" s="238"/>
      <c r="T4" s="237" t="s">
        <v>1060</v>
      </c>
      <c r="U4" s="238"/>
      <c r="V4" s="238"/>
      <c r="W4" s="238"/>
      <c r="X4" s="241"/>
    </row>
    <row r="5" spans="1:24" ht="8.25" customHeight="1">
      <c r="A5" s="21" t="s">
        <v>27</v>
      </c>
      <c r="B5" s="22" t="s">
        <v>28</v>
      </c>
      <c r="C5" s="22" t="s">
        <v>29</v>
      </c>
      <c r="D5" s="22" t="s">
        <v>30</v>
      </c>
      <c r="E5" s="112" t="s">
        <v>31</v>
      </c>
      <c r="F5" s="113" t="s">
        <v>32</v>
      </c>
      <c r="G5" s="24" t="s">
        <v>0</v>
      </c>
      <c r="H5" s="25" t="s">
        <v>1</v>
      </c>
      <c r="I5" s="26" t="s">
        <v>2</v>
      </c>
      <c r="J5" s="26" t="s">
        <v>3</v>
      </c>
      <c r="K5" s="24" t="s">
        <v>0</v>
      </c>
      <c r="L5" s="25" t="s">
        <v>1</v>
      </c>
      <c r="M5" s="26" t="s">
        <v>2</v>
      </c>
      <c r="N5" s="23" t="s">
        <v>3</v>
      </c>
      <c r="O5" s="24" t="s">
        <v>24</v>
      </c>
      <c r="P5" s="30" t="s">
        <v>23</v>
      </c>
      <c r="Q5" s="25" t="s">
        <v>1</v>
      </c>
      <c r="R5" s="26" t="s">
        <v>2</v>
      </c>
      <c r="S5" s="26" t="s">
        <v>25</v>
      </c>
      <c r="T5" s="24" t="s">
        <v>24</v>
      </c>
      <c r="U5" s="30" t="s">
        <v>23</v>
      </c>
      <c r="V5" s="25" t="s">
        <v>1</v>
      </c>
      <c r="W5" s="26" t="s">
        <v>2</v>
      </c>
      <c r="X5" s="23" t="s">
        <v>25</v>
      </c>
    </row>
    <row r="6" spans="1:24" ht="8.25" customHeight="1">
      <c r="A6" s="72">
        <v>0</v>
      </c>
      <c r="B6" s="72"/>
      <c r="C6" s="72"/>
      <c r="D6" s="72"/>
      <c r="E6" s="114"/>
      <c r="F6" s="115"/>
      <c r="G6" s="30"/>
      <c r="H6" s="25"/>
      <c r="I6" s="26"/>
      <c r="J6" s="26"/>
      <c r="K6" s="24"/>
      <c r="L6" s="25"/>
      <c r="M6" s="26"/>
      <c r="N6" s="23"/>
      <c r="O6" s="24"/>
      <c r="P6" s="30"/>
      <c r="Q6" s="25"/>
      <c r="R6" s="26"/>
      <c r="S6" s="26"/>
      <c r="T6" s="24"/>
      <c r="U6" s="30"/>
      <c r="V6" s="25"/>
      <c r="W6" s="26"/>
      <c r="X6" s="23"/>
    </row>
    <row r="7" spans="1:24" ht="8.25" customHeight="1">
      <c r="A7" s="98">
        <f>SUM(A6+1)</f>
        <v>1</v>
      </c>
      <c r="B7" s="98">
        <v>1</v>
      </c>
      <c r="C7" s="98">
        <v>1</v>
      </c>
      <c r="D7" s="98" t="s">
        <v>33</v>
      </c>
      <c r="E7" s="98"/>
      <c r="F7" s="99"/>
      <c r="G7" s="78"/>
      <c r="H7" s="79"/>
      <c r="I7" s="80"/>
      <c r="J7" s="80"/>
      <c r="K7" s="81"/>
      <c r="L7" s="79"/>
      <c r="M7" s="80"/>
      <c r="N7" s="82"/>
      <c r="O7" s="81"/>
      <c r="P7" s="78"/>
      <c r="Q7" s="79"/>
      <c r="R7" s="80"/>
      <c r="S7" s="80"/>
      <c r="T7" s="81"/>
      <c r="U7" s="78"/>
      <c r="V7" s="79"/>
      <c r="W7" s="80"/>
      <c r="X7" s="82"/>
    </row>
    <row r="8" spans="1:24" ht="8.25" customHeight="1">
      <c r="A8" s="100">
        <f t="shared" ref="A8:C62" si="0">SUM(A7+1)</f>
        <v>2</v>
      </c>
      <c r="B8" s="100">
        <f>$B$7</f>
        <v>1</v>
      </c>
      <c r="C8" s="100">
        <f t="shared" si="0"/>
        <v>2</v>
      </c>
      <c r="D8" s="100" t="str">
        <f>$D$7</f>
        <v>男</v>
      </c>
      <c r="E8" s="100"/>
      <c r="F8" s="101"/>
      <c r="G8" s="33"/>
      <c r="H8" s="34"/>
      <c r="I8" s="35"/>
      <c r="J8" s="35"/>
      <c r="K8" s="36"/>
      <c r="L8" s="34"/>
      <c r="M8" s="35"/>
      <c r="N8" s="37"/>
      <c r="O8" s="36"/>
      <c r="P8" s="33"/>
      <c r="Q8" s="34"/>
      <c r="R8" s="35"/>
      <c r="S8" s="35"/>
      <c r="T8" s="36"/>
      <c r="U8" s="33"/>
      <c r="V8" s="34"/>
      <c r="W8" s="35"/>
      <c r="X8" s="37"/>
    </row>
    <row r="9" spans="1:24" ht="8.25" customHeight="1">
      <c r="A9" s="102">
        <f t="shared" si="0"/>
        <v>3</v>
      </c>
      <c r="B9" s="102">
        <f t="shared" ref="B9:B16" si="1">$B$7</f>
        <v>1</v>
      </c>
      <c r="C9" s="102">
        <f t="shared" si="0"/>
        <v>3</v>
      </c>
      <c r="D9" s="102" t="str">
        <f t="shared" ref="D9:D16" si="2">$D$7</f>
        <v>男</v>
      </c>
      <c r="E9" s="102"/>
      <c r="F9" s="103"/>
      <c r="G9" s="74"/>
      <c r="H9" s="75"/>
      <c r="I9" s="76"/>
      <c r="J9" s="76"/>
      <c r="K9" s="73"/>
      <c r="L9" s="75"/>
      <c r="M9" s="76"/>
      <c r="N9" s="77"/>
      <c r="O9" s="73"/>
      <c r="P9" s="74"/>
      <c r="Q9" s="75"/>
      <c r="R9" s="76"/>
      <c r="S9" s="76"/>
      <c r="T9" s="73"/>
      <c r="U9" s="74"/>
      <c r="V9" s="75"/>
      <c r="W9" s="76"/>
      <c r="X9" s="77"/>
    </row>
    <row r="10" spans="1:24" ht="8.25" customHeight="1">
      <c r="A10" s="100">
        <f t="shared" si="0"/>
        <v>4</v>
      </c>
      <c r="B10" s="100">
        <f t="shared" si="1"/>
        <v>1</v>
      </c>
      <c r="C10" s="100">
        <f t="shared" si="0"/>
        <v>4</v>
      </c>
      <c r="D10" s="100" t="str">
        <f t="shared" si="2"/>
        <v>男</v>
      </c>
      <c r="E10" s="100"/>
      <c r="F10" s="101"/>
      <c r="G10" s="33"/>
      <c r="H10" s="34"/>
      <c r="I10" s="35"/>
      <c r="J10" s="35"/>
      <c r="K10" s="36"/>
      <c r="L10" s="34"/>
      <c r="M10" s="35"/>
      <c r="N10" s="37"/>
      <c r="O10" s="36"/>
      <c r="P10" s="33"/>
      <c r="Q10" s="34"/>
      <c r="R10" s="35"/>
      <c r="S10" s="35"/>
      <c r="T10" s="36"/>
      <c r="U10" s="33"/>
      <c r="V10" s="34"/>
      <c r="W10" s="35"/>
      <c r="X10" s="37"/>
    </row>
    <row r="11" spans="1:24" ht="8.25" customHeight="1">
      <c r="A11" s="102">
        <f t="shared" si="0"/>
        <v>5</v>
      </c>
      <c r="B11" s="102">
        <f t="shared" si="1"/>
        <v>1</v>
      </c>
      <c r="C11" s="102">
        <f t="shared" si="0"/>
        <v>5</v>
      </c>
      <c r="D11" s="102" t="str">
        <f t="shared" si="2"/>
        <v>男</v>
      </c>
      <c r="E11" s="102"/>
      <c r="F11" s="103"/>
      <c r="G11" s="74"/>
      <c r="H11" s="75"/>
      <c r="I11" s="76"/>
      <c r="J11" s="76"/>
      <c r="K11" s="73"/>
      <c r="L11" s="75"/>
      <c r="M11" s="76"/>
      <c r="N11" s="77"/>
      <c r="O11" s="73"/>
      <c r="P11" s="74"/>
      <c r="Q11" s="75"/>
      <c r="R11" s="76"/>
      <c r="S11" s="76"/>
      <c r="T11" s="73"/>
      <c r="U11" s="74"/>
      <c r="V11" s="75"/>
      <c r="W11" s="76"/>
      <c r="X11" s="77"/>
    </row>
    <row r="12" spans="1:24" ht="8.25" customHeight="1">
      <c r="A12" s="104">
        <f t="shared" si="0"/>
        <v>6</v>
      </c>
      <c r="B12" s="104">
        <f t="shared" si="1"/>
        <v>1</v>
      </c>
      <c r="C12" s="104">
        <f t="shared" si="0"/>
        <v>6</v>
      </c>
      <c r="D12" s="104" t="str">
        <f t="shared" si="2"/>
        <v>男</v>
      </c>
      <c r="E12" s="104"/>
      <c r="F12" s="105"/>
      <c r="G12" s="38"/>
      <c r="H12" s="39"/>
      <c r="I12" s="40"/>
      <c r="J12" s="40"/>
      <c r="K12" s="41"/>
      <c r="L12" s="39"/>
      <c r="M12" s="40"/>
      <c r="N12" s="42"/>
      <c r="O12" s="41"/>
      <c r="P12" s="38"/>
      <c r="Q12" s="39"/>
      <c r="R12" s="40"/>
      <c r="S12" s="40"/>
      <c r="T12" s="41"/>
      <c r="U12" s="38"/>
      <c r="V12" s="39"/>
      <c r="W12" s="40"/>
      <c r="X12" s="42"/>
    </row>
    <row r="13" spans="1:24" ht="8.25" customHeight="1">
      <c r="A13" s="102">
        <f t="shared" ref="A13:A66" si="3">SUM(A12+1)</f>
        <v>7</v>
      </c>
      <c r="B13" s="102">
        <f t="shared" si="1"/>
        <v>1</v>
      </c>
      <c r="C13" s="102">
        <f t="shared" ref="C13:C16" si="4">SUM(C12+1)</f>
        <v>7</v>
      </c>
      <c r="D13" s="102" t="str">
        <f t="shared" si="2"/>
        <v>男</v>
      </c>
      <c r="E13" s="102"/>
      <c r="F13" s="103"/>
      <c r="G13" s="74"/>
      <c r="H13" s="75"/>
      <c r="I13" s="76"/>
      <c r="J13" s="76"/>
      <c r="K13" s="73"/>
      <c r="L13" s="75"/>
      <c r="M13" s="76"/>
      <c r="N13" s="77"/>
      <c r="O13" s="73"/>
      <c r="P13" s="74"/>
      <c r="Q13" s="75"/>
      <c r="R13" s="76"/>
      <c r="S13" s="76"/>
      <c r="T13" s="73"/>
      <c r="U13" s="74"/>
      <c r="V13" s="75"/>
      <c r="W13" s="76"/>
      <c r="X13" s="77"/>
    </row>
    <row r="14" spans="1:24" ht="8.25" customHeight="1">
      <c r="A14" s="104">
        <f t="shared" si="3"/>
        <v>8</v>
      </c>
      <c r="B14" s="104">
        <f t="shared" si="1"/>
        <v>1</v>
      </c>
      <c r="C14" s="104">
        <f t="shared" si="4"/>
        <v>8</v>
      </c>
      <c r="D14" s="104" t="str">
        <f t="shared" si="2"/>
        <v>男</v>
      </c>
      <c r="E14" s="104"/>
      <c r="F14" s="105"/>
      <c r="G14" s="38"/>
      <c r="H14" s="39"/>
      <c r="I14" s="40"/>
      <c r="J14" s="40"/>
      <c r="K14" s="41"/>
      <c r="L14" s="39"/>
      <c r="M14" s="40"/>
      <c r="N14" s="42"/>
      <c r="O14" s="41"/>
      <c r="P14" s="38"/>
      <c r="Q14" s="39"/>
      <c r="R14" s="40"/>
      <c r="S14" s="40"/>
      <c r="T14" s="41"/>
      <c r="U14" s="38"/>
      <c r="V14" s="39"/>
      <c r="W14" s="40"/>
      <c r="X14" s="42"/>
    </row>
    <row r="15" spans="1:24" ht="8.25" customHeight="1">
      <c r="A15" s="102">
        <f t="shared" si="3"/>
        <v>9</v>
      </c>
      <c r="B15" s="102">
        <f t="shared" si="1"/>
        <v>1</v>
      </c>
      <c r="C15" s="102">
        <f t="shared" si="4"/>
        <v>9</v>
      </c>
      <c r="D15" s="102" t="str">
        <f t="shared" si="2"/>
        <v>男</v>
      </c>
      <c r="E15" s="102"/>
      <c r="F15" s="103"/>
      <c r="G15" s="74"/>
      <c r="H15" s="75"/>
      <c r="I15" s="76"/>
      <c r="J15" s="76"/>
      <c r="K15" s="73"/>
      <c r="L15" s="75"/>
      <c r="M15" s="76"/>
      <c r="N15" s="77"/>
      <c r="O15" s="73"/>
      <c r="P15" s="74"/>
      <c r="Q15" s="75"/>
      <c r="R15" s="76"/>
      <c r="S15" s="76"/>
      <c r="T15" s="73"/>
      <c r="U15" s="74"/>
      <c r="V15" s="75"/>
      <c r="W15" s="76"/>
      <c r="X15" s="77"/>
    </row>
    <row r="16" spans="1:24" ht="8.25" customHeight="1">
      <c r="A16" s="104">
        <f t="shared" si="3"/>
        <v>10</v>
      </c>
      <c r="B16" s="104">
        <f t="shared" si="1"/>
        <v>1</v>
      </c>
      <c r="C16" s="104">
        <f t="shared" si="4"/>
        <v>10</v>
      </c>
      <c r="D16" s="104" t="str">
        <f t="shared" si="2"/>
        <v>男</v>
      </c>
      <c r="E16" s="104"/>
      <c r="F16" s="105"/>
      <c r="G16" s="38"/>
      <c r="H16" s="39"/>
      <c r="I16" s="40"/>
      <c r="J16" s="40"/>
      <c r="K16" s="41"/>
      <c r="L16" s="39"/>
      <c r="M16" s="40"/>
      <c r="N16" s="42"/>
      <c r="O16" s="41"/>
      <c r="P16" s="38"/>
      <c r="Q16" s="39"/>
      <c r="R16" s="40"/>
      <c r="S16" s="40"/>
      <c r="T16" s="41"/>
      <c r="U16" s="38"/>
      <c r="V16" s="39"/>
      <c r="W16" s="40"/>
      <c r="X16" s="42"/>
    </row>
    <row r="17" spans="1:24" ht="8.25" customHeight="1">
      <c r="A17" s="84">
        <f t="shared" si="3"/>
        <v>11</v>
      </c>
      <c r="B17" s="107">
        <v>1</v>
      </c>
      <c r="C17" s="107">
        <v>1</v>
      </c>
      <c r="D17" s="107" t="s">
        <v>34</v>
      </c>
      <c r="E17" s="106"/>
      <c r="F17" s="107"/>
      <c r="G17" s="85"/>
      <c r="H17" s="86"/>
      <c r="I17" s="87"/>
      <c r="J17" s="87"/>
      <c r="K17" s="88"/>
      <c r="L17" s="86"/>
      <c r="M17" s="87"/>
      <c r="N17" s="89"/>
      <c r="O17" s="88"/>
      <c r="P17" s="85"/>
      <c r="Q17" s="86"/>
      <c r="R17" s="87"/>
      <c r="S17" s="87"/>
      <c r="T17" s="88"/>
      <c r="U17" s="85"/>
      <c r="V17" s="86"/>
      <c r="W17" s="87"/>
      <c r="X17" s="89"/>
    </row>
    <row r="18" spans="1:24" ht="8.25" customHeight="1">
      <c r="A18" s="31">
        <f t="shared" si="3"/>
        <v>12</v>
      </c>
      <c r="B18" s="109">
        <f>$B$17</f>
        <v>1</v>
      </c>
      <c r="C18" s="109">
        <f t="shared" si="0"/>
        <v>2</v>
      </c>
      <c r="D18" s="109" t="str">
        <f>$D$17</f>
        <v>女</v>
      </c>
      <c r="E18" s="108"/>
      <c r="F18" s="109"/>
      <c r="G18" s="43"/>
      <c r="H18" s="44"/>
      <c r="I18" s="45"/>
      <c r="J18" s="45"/>
      <c r="K18" s="46"/>
      <c r="L18" s="44"/>
      <c r="M18" s="45"/>
      <c r="N18" s="47"/>
      <c r="O18" s="46"/>
      <c r="P18" s="43"/>
      <c r="Q18" s="44"/>
      <c r="R18" s="45"/>
      <c r="S18" s="45"/>
      <c r="T18" s="46"/>
      <c r="U18" s="43"/>
      <c r="V18" s="44"/>
      <c r="W18" s="45"/>
      <c r="X18" s="47"/>
    </row>
    <row r="19" spans="1:24" ht="8.25" customHeight="1">
      <c r="A19" s="90">
        <f t="shared" si="3"/>
        <v>13</v>
      </c>
      <c r="B19" s="111">
        <f t="shared" ref="B19:B26" si="5">$B$17</f>
        <v>1</v>
      </c>
      <c r="C19" s="111">
        <f t="shared" si="0"/>
        <v>3</v>
      </c>
      <c r="D19" s="111" t="str">
        <f t="shared" ref="D19:D26" si="6">$D$17</f>
        <v>女</v>
      </c>
      <c r="E19" s="110"/>
      <c r="F19" s="111"/>
      <c r="G19" s="91"/>
      <c r="H19" s="83"/>
      <c r="I19" s="92"/>
      <c r="J19" s="92"/>
      <c r="K19" s="93"/>
      <c r="L19" s="83"/>
      <c r="M19" s="92"/>
      <c r="N19" s="94"/>
      <c r="O19" s="93"/>
      <c r="P19" s="91"/>
      <c r="Q19" s="83"/>
      <c r="R19" s="92"/>
      <c r="S19" s="92"/>
      <c r="T19" s="93"/>
      <c r="U19" s="91"/>
      <c r="V19" s="83"/>
      <c r="W19" s="92"/>
      <c r="X19" s="94"/>
    </row>
    <row r="20" spans="1:24" ht="8.25" customHeight="1">
      <c r="A20" s="29">
        <f t="shared" si="3"/>
        <v>14</v>
      </c>
      <c r="B20" s="101">
        <f t="shared" si="5"/>
        <v>1</v>
      </c>
      <c r="C20" s="101">
        <f t="shared" si="0"/>
        <v>4</v>
      </c>
      <c r="D20" s="101" t="str">
        <f t="shared" si="6"/>
        <v>女</v>
      </c>
      <c r="E20" s="100"/>
      <c r="F20" s="101"/>
      <c r="G20" s="33"/>
      <c r="H20" s="34"/>
      <c r="I20" s="35"/>
      <c r="J20" s="35"/>
      <c r="K20" s="36"/>
      <c r="L20" s="34"/>
      <c r="M20" s="35"/>
      <c r="N20" s="37"/>
      <c r="O20" s="36"/>
      <c r="P20" s="33"/>
      <c r="Q20" s="34"/>
      <c r="R20" s="35"/>
      <c r="S20" s="35"/>
      <c r="T20" s="36"/>
      <c r="U20" s="33"/>
      <c r="V20" s="34"/>
      <c r="W20" s="35"/>
      <c r="X20" s="37"/>
    </row>
    <row r="21" spans="1:24" ht="8.25" customHeight="1">
      <c r="A21" s="90">
        <f t="shared" si="3"/>
        <v>15</v>
      </c>
      <c r="B21" s="111">
        <f t="shared" si="5"/>
        <v>1</v>
      </c>
      <c r="C21" s="111">
        <f t="shared" si="0"/>
        <v>5</v>
      </c>
      <c r="D21" s="111" t="str">
        <f t="shared" si="6"/>
        <v>女</v>
      </c>
      <c r="E21" s="110"/>
      <c r="F21" s="111"/>
      <c r="G21" s="91"/>
      <c r="H21" s="83"/>
      <c r="I21" s="92"/>
      <c r="J21" s="92"/>
      <c r="K21" s="93"/>
      <c r="L21" s="83"/>
      <c r="M21" s="92"/>
      <c r="N21" s="94"/>
      <c r="O21" s="93"/>
      <c r="P21" s="91"/>
      <c r="Q21" s="83"/>
      <c r="R21" s="92"/>
      <c r="S21" s="92"/>
      <c r="T21" s="93"/>
      <c r="U21" s="91"/>
      <c r="V21" s="83"/>
      <c r="W21" s="92"/>
      <c r="X21" s="94"/>
    </row>
    <row r="22" spans="1:24" ht="8.25" customHeight="1">
      <c r="A22" s="29">
        <f t="shared" si="3"/>
        <v>16</v>
      </c>
      <c r="B22" s="101">
        <f t="shared" si="5"/>
        <v>1</v>
      </c>
      <c r="C22" s="101">
        <f t="shared" si="0"/>
        <v>6</v>
      </c>
      <c r="D22" s="101" t="str">
        <f t="shared" si="6"/>
        <v>女</v>
      </c>
      <c r="E22" s="100"/>
      <c r="F22" s="101"/>
      <c r="G22" s="33"/>
      <c r="H22" s="34"/>
      <c r="I22" s="35"/>
      <c r="J22" s="35"/>
      <c r="K22" s="36"/>
      <c r="L22" s="34"/>
      <c r="M22" s="35"/>
      <c r="N22" s="37"/>
      <c r="O22" s="36"/>
      <c r="P22" s="33"/>
      <c r="Q22" s="34"/>
      <c r="R22" s="35"/>
      <c r="S22" s="35"/>
      <c r="T22" s="36"/>
      <c r="U22" s="33"/>
      <c r="V22" s="34"/>
      <c r="W22" s="35"/>
      <c r="X22" s="37"/>
    </row>
    <row r="23" spans="1:24" ht="8.25" customHeight="1">
      <c r="A23" s="90">
        <f t="shared" si="3"/>
        <v>17</v>
      </c>
      <c r="B23" s="111">
        <f t="shared" si="5"/>
        <v>1</v>
      </c>
      <c r="C23" s="111">
        <f t="shared" si="0"/>
        <v>7</v>
      </c>
      <c r="D23" s="111" t="str">
        <f t="shared" si="6"/>
        <v>女</v>
      </c>
      <c r="E23" s="110"/>
      <c r="F23" s="111"/>
      <c r="G23" s="91"/>
      <c r="H23" s="83"/>
      <c r="I23" s="92"/>
      <c r="J23" s="92"/>
      <c r="K23" s="93"/>
      <c r="L23" s="83"/>
      <c r="M23" s="92"/>
      <c r="N23" s="94"/>
      <c r="O23" s="93"/>
      <c r="P23" s="91"/>
      <c r="Q23" s="83"/>
      <c r="R23" s="92"/>
      <c r="S23" s="92"/>
      <c r="T23" s="93"/>
      <c r="U23" s="91"/>
      <c r="V23" s="83"/>
      <c r="W23" s="92"/>
      <c r="X23" s="94"/>
    </row>
    <row r="24" spans="1:24" ht="8.25" customHeight="1">
      <c r="A24" s="29">
        <f t="shared" si="3"/>
        <v>18</v>
      </c>
      <c r="B24" s="101">
        <f t="shared" si="5"/>
        <v>1</v>
      </c>
      <c r="C24" s="101">
        <f t="shared" si="0"/>
        <v>8</v>
      </c>
      <c r="D24" s="101" t="str">
        <f t="shared" si="6"/>
        <v>女</v>
      </c>
      <c r="E24" s="100"/>
      <c r="F24" s="101"/>
      <c r="G24" s="33"/>
      <c r="H24" s="34"/>
      <c r="I24" s="35"/>
      <c r="J24" s="35"/>
      <c r="K24" s="36"/>
      <c r="L24" s="34"/>
      <c r="M24" s="35"/>
      <c r="N24" s="37"/>
      <c r="O24" s="36"/>
      <c r="P24" s="33"/>
      <c r="Q24" s="34"/>
      <c r="R24" s="35"/>
      <c r="S24" s="35"/>
      <c r="T24" s="36"/>
      <c r="U24" s="33"/>
      <c r="V24" s="34"/>
      <c r="W24" s="35"/>
      <c r="X24" s="37"/>
    </row>
    <row r="25" spans="1:24" ht="8.25" customHeight="1">
      <c r="A25" s="90">
        <f t="shared" si="3"/>
        <v>19</v>
      </c>
      <c r="B25" s="111">
        <f t="shared" si="5"/>
        <v>1</v>
      </c>
      <c r="C25" s="111">
        <f t="shared" si="0"/>
        <v>9</v>
      </c>
      <c r="D25" s="111" t="str">
        <f t="shared" si="6"/>
        <v>女</v>
      </c>
      <c r="E25" s="110"/>
      <c r="F25" s="111"/>
      <c r="G25" s="91"/>
      <c r="H25" s="83"/>
      <c r="I25" s="92"/>
      <c r="J25" s="92"/>
      <c r="K25" s="93"/>
      <c r="L25" s="83"/>
      <c r="M25" s="92"/>
      <c r="N25" s="94"/>
      <c r="O25" s="93"/>
      <c r="P25" s="91"/>
      <c r="Q25" s="83"/>
      <c r="R25" s="92"/>
      <c r="S25" s="92"/>
      <c r="T25" s="93"/>
      <c r="U25" s="91"/>
      <c r="V25" s="83"/>
      <c r="W25" s="92"/>
      <c r="X25" s="94"/>
    </row>
    <row r="26" spans="1:24" ht="8.25" customHeight="1">
      <c r="A26" s="32">
        <f t="shared" si="3"/>
        <v>20</v>
      </c>
      <c r="B26" s="105">
        <f t="shared" si="5"/>
        <v>1</v>
      </c>
      <c r="C26" s="105">
        <f t="shared" si="0"/>
        <v>10</v>
      </c>
      <c r="D26" s="105" t="str">
        <f t="shared" si="6"/>
        <v>女</v>
      </c>
      <c r="E26" s="104"/>
      <c r="F26" s="105"/>
      <c r="G26" s="38"/>
      <c r="H26" s="39"/>
      <c r="I26" s="40"/>
      <c r="J26" s="40"/>
      <c r="K26" s="41"/>
      <c r="L26" s="39"/>
      <c r="M26" s="40"/>
      <c r="N26" s="42"/>
      <c r="O26" s="41"/>
      <c r="P26" s="38"/>
      <c r="Q26" s="39"/>
      <c r="R26" s="40"/>
      <c r="S26" s="40"/>
      <c r="T26" s="41"/>
      <c r="U26" s="38"/>
      <c r="V26" s="39"/>
      <c r="W26" s="40"/>
      <c r="X26" s="42"/>
    </row>
    <row r="27" spans="1:24" ht="8.25" customHeight="1">
      <c r="A27" s="98">
        <f t="shared" si="3"/>
        <v>21</v>
      </c>
      <c r="B27" s="98">
        <v>2</v>
      </c>
      <c r="C27" s="98">
        <v>1</v>
      </c>
      <c r="D27" s="98" t="s">
        <v>33</v>
      </c>
      <c r="E27" s="98"/>
      <c r="F27" s="99"/>
      <c r="G27" s="78"/>
      <c r="H27" s="79"/>
      <c r="I27" s="80"/>
      <c r="J27" s="80"/>
      <c r="K27" s="81"/>
      <c r="L27" s="79"/>
      <c r="M27" s="80"/>
      <c r="N27" s="82"/>
      <c r="O27" s="81"/>
      <c r="P27" s="78"/>
      <c r="Q27" s="79"/>
      <c r="R27" s="80"/>
      <c r="S27" s="80"/>
      <c r="T27" s="81"/>
      <c r="U27" s="78"/>
      <c r="V27" s="79"/>
      <c r="W27" s="80"/>
      <c r="X27" s="82"/>
    </row>
    <row r="28" spans="1:24" ht="8.25" customHeight="1">
      <c r="A28" s="100">
        <f t="shared" si="3"/>
        <v>22</v>
      </c>
      <c r="B28" s="100">
        <v>2</v>
      </c>
      <c r="C28" s="100">
        <f t="shared" si="0"/>
        <v>2</v>
      </c>
      <c r="D28" s="100" t="str">
        <f>$D$27</f>
        <v>男</v>
      </c>
      <c r="E28" s="100"/>
      <c r="F28" s="101"/>
      <c r="G28" s="33"/>
      <c r="H28" s="34"/>
      <c r="I28" s="35"/>
      <c r="J28" s="35"/>
      <c r="K28" s="36"/>
      <c r="L28" s="34"/>
      <c r="M28" s="35"/>
      <c r="N28" s="37"/>
      <c r="O28" s="36"/>
      <c r="P28" s="33"/>
      <c r="Q28" s="34"/>
      <c r="R28" s="35"/>
      <c r="S28" s="35"/>
      <c r="T28" s="36"/>
      <c r="U28" s="33"/>
      <c r="V28" s="34"/>
      <c r="W28" s="35"/>
      <c r="X28" s="37"/>
    </row>
    <row r="29" spans="1:24" ht="8.25" customHeight="1">
      <c r="A29" s="102">
        <f t="shared" si="3"/>
        <v>23</v>
      </c>
      <c r="B29" s="102">
        <v>2</v>
      </c>
      <c r="C29" s="102">
        <f t="shared" si="0"/>
        <v>3</v>
      </c>
      <c r="D29" s="102" t="str">
        <f t="shared" ref="D29:D36" si="7">$D$27</f>
        <v>男</v>
      </c>
      <c r="E29" s="102"/>
      <c r="F29" s="103"/>
      <c r="G29" s="74"/>
      <c r="H29" s="75"/>
      <c r="I29" s="76"/>
      <c r="J29" s="76"/>
      <c r="K29" s="73"/>
      <c r="L29" s="75"/>
      <c r="M29" s="76"/>
      <c r="N29" s="77"/>
      <c r="O29" s="73"/>
      <c r="P29" s="74"/>
      <c r="Q29" s="75"/>
      <c r="R29" s="76"/>
      <c r="S29" s="76"/>
      <c r="T29" s="73"/>
      <c r="U29" s="74"/>
      <c r="V29" s="75"/>
      <c r="W29" s="76"/>
      <c r="X29" s="77"/>
    </row>
    <row r="30" spans="1:24" ht="8.25" customHeight="1">
      <c r="A30" s="100">
        <f t="shared" si="3"/>
        <v>24</v>
      </c>
      <c r="B30" s="100">
        <v>2</v>
      </c>
      <c r="C30" s="100">
        <v>4</v>
      </c>
      <c r="D30" s="100" t="str">
        <f t="shared" si="7"/>
        <v>男</v>
      </c>
      <c r="E30" s="100"/>
      <c r="F30" s="101"/>
      <c r="G30" s="33"/>
      <c r="H30" s="34"/>
      <c r="I30" s="35"/>
      <c r="J30" s="35"/>
      <c r="K30" s="36"/>
      <c r="L30" s="34"/>
      <c r="M30" s="35"/>
      <c r="N30" s="37"/>
      <c r="O30" s="36"/>
      <c r="P30" s="33"/>
      <c r="Q30" s="34"/>
      <c r="R30" s="35"/>
      <c r="S30" s="35"/>
      <c r="T30" s="36"/>
      <c r="U30" s="33"/>
      <c r="V30" s="34"/>
      <c r="W30" s="35"/>
      <c r="X30" s="37"/>
    </row>
    <row r="31" spans="1:24" ht="8.25" customHeight="1">
      <c r="A31" s="102">
        <f t="shared" si="3"/>
        <v>25</v>
      </c>
      <c r="B31" s="102">
        <v>2</v>
      </c>
      <c r="C31" s="102">
        <v>5</v>
      </c>
      <c r="D31" s="102" t="str">
        <f t="shared" si="7"/>
        <v>男</v>
      </c>
      <c r="E31" s="102"/>
      <c r="F31" s="103"/>
      <c r="G31" s="74"/>
      <c r="H31" s="75"/>
      <c r="I31" s="76"/>
      <c r="J31" s="76"/>
      <c r="K31" s="73"/>
      <c r="L31" s="75"/>
      <c r="M31" s="76"/>
      <c r="N31" s="77"/>
      <c r="O31" s="73"/>
      <c r="P31" s="74"/>
      <c r="Q31" s="75"/>
      <c r="R31" s="76"/>
      <c r="S31" s="76"/>
      <c r="T31" s="73"/>
      <c r="U31" s="74"/>
      <c r="V31" s="75"/>
      <c r="W31" s="76"/>
      <c r="X31" s="77"/>
    </row>
    <row r="32" spans="1:24" ht="8.25" customHeight="1">
      <c r="A32" s="104">
        <f t="shared" si="3"/>
        <v>26</v>
      </c>
      <c r="B32" s="104">
        <v>2</v>
      </c>
      <c r="C32" s="104">
        <v>6</v>
      </c>
      <c r="D32" s="104" t="str">
        <f t="shared" si="7"/>
        <v>男</v>
      </c>
      <c r="E32" s="104"/>
      <c r="F32" s="105"/>
      <c r="G32" s="38"/>
      <c r="H32" s="39"/>
      <c r="I32" s="40"/>
      <c r="J32" s="40"/>
      <c r="K32" s="41"/>
      <c r="L32" s="39"/>
      <c r="M32" s="40"/>
      <c r="N32" s="42"/>
      <c r="O32" s="41"/>
      <c r="P32" s="38"/>
      <c r="Q32" s="39"/>
      <c r="R32" s="40"/>
      <c r="S32" s="40"/>
      <c r="T32" s="41"/>
      <c r="U32" s="38"/>
      <c r="V32" s="39"/>
      <c r="W32" s="40"/>
      <c r="X32" s="42"/>
    </row>
    <row r="33" spans="1:24" ht="8.25" customHeight="1">
      <c r="A33" s="102">
        <f t="shared" si="3"/>
        <v>27</v>
      </c>
      <c r="B33" s="102">
        <v>2</v>
      </c>
      <c r="C33" s="102">
        <v>7</v>
      </c>
      <c r="D33" s="102" t="str">
        <f t="shared" si="7"/>
        <v>男</v>
      </c>
      <c r="E33" s="102"/>
      <c r="F33" s="103"/>
      <c r="G33" s="74"/>
      <c r="H33" s="75"/>
      <c r="I33" s="76"/>
      <c r="J33" s="76"/>
      <c r="K33" s="73"/>
      <c r="L33" s="75"/>
      <c r="M33" s="76"/>
      <c r="N33" s="77"/>
      <c r="O33" s="73"/>
      <c r="P33" s="74"/>
      <c r="Q33" s="75"/>
      <c r="R33" s="76"/>
      <c r="S33" s="76"/>
      <c r="T33" s="73"/>
      <c r="U33" s="74"/>
      <c r="V33" s="75"/>
      <c r="W33" s="76"/>
      <c r="X33" s="77"/>
    </row>
    <row r="34" spans="1:24" ht="8.25" customHeight="1">
      <c r="A34" s="104">
        <f t="shared" si="3"/>
        <v>28</v>
      </c>
      <c r="B34" s="104">
        <v>2</v>
      </c>
      <c r="C34" s="104">
        <v>8</v>
      </c>
      <c r="D34" s="104" t="str">
        <f t="shared" si="7"/>
        <v>男</v>
      </c>
      <c r="E34" s="104"/>
      <c r="F34" s="105"/>
      <c r="G34" s="38"/>
      <c r="H34" s="39"/>
      <c r="I34" s="40"/>
      <c r="J34" s="40"/>
      <c r="K34" s="41"/>
      <c r="L34" s="39"/>
      <c r="M34" s="40"/>
      <c r="N34" s="42"/>
      <c r="O34" s="41"/>
      <c r="P34" s="38"/>
      <c r="Q34" s="39"/>
      <c r="R34" s="40"/>
      <c r="S34" s="40"/>
      <c r="T34" s="41"/>
      <c r="U34" s="38"/>
      <c r="V34" s="39"/>
      <c r="W34" s="40"/>
      <c r="X34" s="42"/>
    </row>
    <row r="35" spans="1:24" ht="8.25" customHeight="1">
      <c r="A35" s="102">
        <f t="shared" si="3"/>
        <v>29</v>
      </c>
      <c r="B35" s="102">
        <v>2</v>
      </c>
      <c r="C35" s="102">
        <v>9</v>
      </c>
      <c r="D35" s="102" t="str">
        <f t="shared" si="7"/>
        <v>男</v>
      </c>
      <c r="E35" s="102"/>
      <c r="F35" s="103"/>
      <c r="G35" s="74"/>
      <c r="H35" s="75"/>
      <c r="I35" s="76"/>
      <c r="J35" s="76"/>
      <c r="K35" s="73"/>
      <c r="L35" s="75"/>
      <c r="M35" s="76"/>
      <c r="N35" s="77"/>
      <c r="O35" s="73"/>
      <c r="P35" s="74"/>
      <c r="Q35" s="75"/>
      <c r="R35" s="76"/>
      <c r="S35" s="76"/>
      <c r="T35" s="73"/>
      <c r="U35" s="74"/>
      <c r="V35" s="75"/>
      <c r="W35" s="76"/>
      <c r="X35" s="77"/>
    </row>
    <row r="36" spans="1:24" ht="8.25" customHeight="1">
      <c r="A36" s="104">
        <f t="shared" si="3"/>
        <v>30</v>
      </c>
      <c r="B36" s="104">
        <v>2</v>
      </c>
      <c r="C36" s="104">
        <v>10</v>
      </c>
      <c r="D36" s="104" t="str">
        <f t="shared" si="7"/>
        <v>男</v>
      </c>
      <c r="E36" s="104"/>
      <c r="F36" s="105"/>
      <c r="G36" s="38"/>
      <c r="H36" s="39"/>
      <c r="I36" s="40"/>
      <c r="J36" s="40"/>
      <c r="K36" s="41"/>
      <c r="L36" s="39"/>
      <c r="M36" s="40"/>
      <c r="N36" s="42"/>
      <c r="O36" s="41"/>
      <c r="P36" s="38"/>
      <c r="Q36" s="39"/>
      <c r="R36" s="40"/>
      <c r="S36" s="40"/>
      <c r="T36" s="41"/>
      <c r="U36" s="38"/>
      <c r="V36" s="39"/>
      <c r="W36" s="40"/>
      <c r="X36" s="42"/>
    </row>
    <row r="37" spans="1:24" ht="8.25" customHeight="1">
      <c r="A37" s="84">
        <f t="shared" si="3"/>
        <v>31</v>
      </c>
      <c r="B37" s="107">
        <v>2</v>
      </c>
      <c r="C37" s="107">
        <v>1</v>
      </c>
      <c r="D37" s="107" t="s">
        <v>34</v>
      </c>
      <c r="E37" s="106"/>
      <c r="F37" s="107"/>
      <c r="G37" s="85"/>
      <c r="H37" s="86"/>
      <c r="I37" s="87"/>
      <c r="J37" s="87"/>
      <c r="K37" s="88"/>
      <c r="L37" s="86"/>
      <c r="M37" s="87"/>
      <c r="N37" s="89"/>
      <c r="O37" s="88"/>
      <c r="P37" s="85"/>
      <c r="Q37" s="86"/>
      <c r="R37" s="87"/>
      <c r="S37" s="87"/>
      <c r="T37" s="88"/>
      <c r="U37" s="85"/>
      <c r="V37" s="86"/>
      <c r="W37" s="87"/>
      <c r="X37" s="89"/>
    </row>
    <row r="38" spans="1:24" ht="8.25" customHeight="1">
      <c r="A38" s="31">
        <f t="shared" si="3"/>
        <v>32</v>
      </c>
      <c r="B38" s="109">
        <f>$B$37</f>
        <v>2</v>
      </c>
      <c r="C38" s="109">
        <f t="shared" si="0"/>
        <v>2</v>
      </c>
      <c r="D38" s="109" t="str">
        <f>$D$37</f>
        <v>女</v>
      </c>
      <c r="E38" s="108"/>
      <c r="F38" s="109"/>
      <c r="G38" s="43"/>
      <c r="H38" s="44"/>
      <c r="I38" s="45"/>
      <c r="J38" s="45"/>
      <c r="K38" s="46"/>
      <c r="L38" s="44"/>
      <c r="M38" s="45"/>
      <c r="N38" s="47"/>
      <c r="O38" s="46"/>
      <c r="P38" s="43"/>
      <c r="Q38" s="44"/>
      <c r="R38" s="45"/>
      <c r="S38" s="45"/>
      <c r="T38" s="46"/>
      <c r="U38" s="43"/>
      <c r="V38" s="44"/>
      <c r="W38" s="45"/>
      <c r="X38" s="47"/>
    </row>
    <row r="39" spans="1:24" ht="8.25" customHeight="1">
      <c r="A39" s="90">
        <f t="shared" si="3"/>
        <v>33</v>
      </c>
      <c r="B39" s="111">
        <f t="shared" ref="B39:B46" si="8">$B$37</f>
        <v>2</v>
      </c>
      <c r="C39" s="111">
        <f t="shared" si="0"/>
        <v>3</v>
      </c>
      <c r="D39" s="111" t="str">
        <f t="shared" ref="D39:D46" si="9">$D$37</f>
        <v>女</v>
      </c>
      <c r="E39" s="110"/>
      <c r="F39" s="111"/>
      <c r="G39" s="91"/>
      <c r="H39" s="83"/>
      <c r="I39" s="92"/>
      <c r="J39" s="92"/>
      <c r="K39" s="93"/>
      <c r="L39" s="83"/>
      <c r="M39" s="92"/>
      <c r="N39" s="94"/>
      <c r="O39" s="93"/>
      <c r="P39" s="91"/>
      <c r="Q39" s="83"/>
      <c r="R39" s="92"/>
      <c r="S39" s="92"/>
      <c r="T39" s="93"/>
      <c r="U39" s="91"/>
      <c r="V39" s="83"/>
      <c r="W39" s="92"/>
      <c r="X39" s="94"/>
    </row>
    <row r="40" spans="1:24" ht="8.25" customHeight="1">
      <c r="A40" s="29">
        <f t="shared" si="3"/>
        <v>34</v>
      </c>
      <c r="B40" s="101">
        <f t="shared" si="8"/>
        <v>2</v>
      </c>
      <c r="C40" s="101">
        <f t="shared" ref="C40:C46" si="10">SUM(C39+1)</f>
        <v>4</v>
      </c>
      <c r="D40" s="101" t="str">
        <f t="shared" si="9"/>
        <v>女</v>
      </c>
      <c r="E40" s="100"/>
      <c r="F40" s="101"/>
      <c r="G40" s="33"/>
      <c r="H40" s="34"/>
      <c r="I40" s="35"/>
      <c r="J40" s="35"/>
      <c r="K40" s="36"/>
      <c r="L40" s="34"/>
      <c r="M40" s="35"/>
      <c r="N40" s="37"/>
      <c r="O40" s="36"/>
      <c r="P40" s="33"/>
      <c r="Q40" s="34"/>
      <c r="R40" s="35"/>
      <c r="S40" s="35"/>
      <c r="T40" s="36"/>
      <c r="U40" s="33"/>
      <c r="V40" s="34"/>
      <c r="W40" s="35"/>
      <c r="X40" s="37"/>
    </row>
    <row r="41" spans="1:24" ht="8.25" customHeight="1">
      <c r="A41" s="90">
        <f t="shared" si="3"/>
        <v>35</v>
      </c>
      <c r="B41" s="111">
        <f t="shared" si="8"/>
        <v>2</v>
      </c>
      <c r="C41" s="111">
        <f t="shared" si="10"/>
        <v>5</v>
      </c>
      <c r="D41" s="111" t="str">
        <f t="shared" si="9"/>
        <v>女</v>
      </c>
      <c r="E41" s="110"/>
      <c r="F41" s="111"/>
      <c r="G41" s="91"/>
      <c r="H41" s="83"/>
      <c r="I41" s="92"/>
      <c r="J41" s="92"/>
      <c r="K41" s="93"/>
      <c r="L41" s="83"/>
      <c r="M41" s="92"/>
      <c r="N41" s="94"/>
      <c r="O41" s="93"/>
      <c r="P41" s="91"/>
      <c r="Q41" s="83"/>
      <c r="R41" s="92"/>
      <c r="S41" s="92"/>
      <c r="T41" s="93"/>
      <c r="U41" s="91"/>
      <c r="V41" s="83"/>
      <c r="W41" s="92"/>
      <c r="X41" s="94"/>
    </row>
    <row r="42" spans="1:24" ht="8.25" customHeight="1">
      <c r="A42" s="29">
        <f t="shared" si="3"/>
        <v>36</v>
      </c>
      <c r="B42" s="101">
        <f t="shared" si="8"/>
        <v>2</v>
      </c>
      <c r="C42" s="101">
        <f t="shared" si="10"/>
        <v>6</v>
      </c>
      <c r="D42" s="101" t="str">
        <f t="shared" si="9"/>
        <v>女</v>
      </c>
      <c r="E42" s="100"/>
      <c r="F42" s="101"/>
      <c r="G42" s="33"/>
      <c r="H42" s="34"/>
      <c r="I42" s="35"/>
      <c r="J42" s="35"/>
      <c r="K42" s="36"/>
      <c r="L42" s="34"/>
      <c r="M42" s="35"/>
      <c r="N42" s="37"/>
      <c r="O42" s="36"/>
      <c r="P42" s="33"/>
      <c r="Q42" s="34"/>
      <c r="R42" s="35"/>
      <c r="S42" s="35"/>
      <c r="T42" s="36"/>
      <c r="U42" s="33"/>
      <c r="V42" s="34"/>
      <c r="W42" s="35"/>
      <c r="X42" s="37"/>
    </row>
    <row r="43" spans="1:24" ht="8.25" customHeight="1">
      <c r="A43" s="90">
        <f t="shared" si="3"/>
        <v>37</v>
      </c>
      <c r="B43" s="111">
        <f t="shared" si="8"/>
        <v>2</v>
      </c>
      <c r="C43" s="111">
        <f t="shared" si="10"/>
        <v>7</v>
      </c>
      <c r="D43" s="111" t="str">
        <f t="shared" si="9"/>
        <v>女</v>
      </c>
      <c r="E43" s="110"/>
      <c r="F43" s="111"/>
      <c r="G43" s="91"/>
      <c r="H43" s="83"/>
      <c r="I43" s="92"/>
      <c r="J43" s="92"/>
      <c r="K43" s="93"/>
      <c r="L43" s="83"/>
      <c r="M43" s="92"/>
      <c r="N43" s="94"/>
      <c r="O43" s="93"/>
      <c r="P43" s="91"/>
      <c r="Q43" s="83"/>
      <c r="R43" s="92"/>
      <c r="S43" s="92"/>
      <c r="T43" s="93"/>
      <c r="U43" s="91"/>
      <c r="V43" s="83"/>
      <c r="W43" s="92"/>
      <c r="X43" s="94"/>
    </row>
    <row r="44" spans="1:24" ht="8.25" customHeight="1">
      <c r="A44" s="29">
        <f t="shared" si="3"/>
        <v>38</v>
      </c>
      <c r="B44" s="101">
        <f t="shared" si="8"/>
        <v>2</v>
      </c>
      <c r="C44" s="101">
        <f t="shared" si="10"/>
        <v>8</v>
      </c>
      <c r="D44" s="101" t="str">
        <f t="shared" si="9"/>
        <v>女</v>
      </c>
      <c r="E44" s="100"/>
      <c r="F44" s="101"/>
      <c r="G44" s="33"/>
      <c r="H44" s="34"/>
      <c r="I44" s="35"/>
      <c r="J44" s="35"/>
      <c r="K44" s="36"/>
      <c r="L44" s="34"/>
      <c r="M44" s="35"/>
      <c r="N44" s="37"/>
      <c r="O44" s="36"/>
      <c r="P44" s="33"/>
      <c r="Q44" s="34"/>
      <c r="R44" s="35"/>
      <c r="S44" s="35"/>
      <c r="T44" s="36"/>
      <c r="U44" s="33"/>
      <c r="V44" s="34"/>
      <c r="W44" s="35"/>
      <c r="X44" s="37"/>
    </row>
    <row r="45" spans="1:24" ht="8.25" customHeight="1">
      <c r="A45" s="90">
        <f t="shared" si="3"/>
        <v>39</v>
      </c>
      <c r="B45" s="111">
        <f t="shared" si="8"/>
        <v>2</v>
      </c>
      <c r="C45" s="111">
        <f t="shared" si="10"/>
        <v>9</v>
      </c>
      <c r="D45" s="111" t="str">
        <f t="shared" si="9"/>
        <v>女</v>
      </c>
      <c r="E45" s="110"/>
      <c r="F45" s="111"/>
      <c r="G45" s="91"/>
      <c r="H45" s="83"/>
      <c r="I45" s="92"/>
      <c r="J45" s="92"/>
      <c r="K45" s="93"/>
      <c r="L45" s="83"/>
      <c r="M45" s="92"/>
      <c r="N45" s="94"/>
      <c r="O45" s="93"/>
      <c r="P45" s="91"/>
      <c r="Q45" s="83"/>
      <c r="R45" s="92"/>
      <c r="S45" s="92"/>
      <c r="T45" s="93"/>
      <c r="U45" s="91"/>
      <c r="V45" s="83"/>
      <c r="W45" s="92"/>
      <c r="X45" s="94"/>
    </row>
    <row r="46" spans="1:24" ht="8.25" customHeight="1">
      <c r="A46" s="32">
        <f t="shared" si="3"/>
        <v>40</v>
      </c>
      <c r="B46" s="105">
        <f t="shared" si="8"/>
        <v>2</v>
      </c>
      <c r="C46" s="105">
        <f t="shared" si="10"/>
        <v>10</v>
      </c>
      <c r="D46" s="105" t="str">
        <f t="shared" si="9"/>
        <v>女</v>
      </c>
      <c r="E46" s="104"/>
      <c r="F46" s="105"/>
      <c r="G46" s="38"/>
      <c r="H46" s="39"/>
      <c r="I46" s="40"/>
      <c r="J46" s="40"/>
      <c r="K46" s="41"/>
      <c r="L46" s="39"/>
      <c r="M46" s="40"/>
      <c r="N46" s="42"/>
      <c r="O46" s="41"/>
      <c r="P46" s="38"/>
      <c r="Q46" s="39"/>
      <c r="R46" s="40"/>
      <c r="S46" s="40"/>
      <c r="T46" s="41"/>
      <c r="U46" s="38"/>
      <c r="V46" s="39"/>
      <c r="W46" s="40"/>
      <c r="X46" s="42"/>
    </row>
    <row r="47" spans="1:24" ht="8.25" customHeight="1">
      <c r="A47" s="98">
        <f t="shared" si="3"/>
        <v>41</v>
      </c>
      <c r="B47" s="98">
        <v>3</v>
      </c>
      <c r="C47" s="98">
        <v>1</v>
      </c>
      <c r="D47" s="98" t="s">
        <v>33</v>
      </c>
      <c r="E47" s="98"/>
      <c r="F47" s="99"/>
      <c r="G47" s="78"/>
      <c r="H47" s="79"/>
      <c r="I47" s="80"/>
      <c r="J47" s="80"/>
      <c r="K47" s="81"/>
      <c r="L47" s="79"/>
      <c r="M47" s="80"/>
      <c r="N47" s="82"/>
      <c r="O47" s="81"/>
      <c r="P47" s="78"/>
      <c r="Q47" s="79"/>
      <c r="R47" s="80"/>
      <c r="S47" s="80"/>
      <c r="T47" s="81"/>
      <c r="U47" s="78"/>
      <c r="V47" s="79"/>
      <c r="W47" s="80"/>
      <c r="X47" s="82"/>
    </row>
    <row r="48" spans="1:24" ht="8.25" customHeight="1">
      <c r="A48" s="100">
        <f t="shared" si="3"/>
        <v>42</v>
      </c>
      <c r="B48" s="100">
        <f>$B$47</f>
        <v>3</v>
      </c>
      <c r="C48" s="100">
        <f>SUM(C47+1)</f>
        <v>2</v>
      </c>
      <c r="D48" s="100" t="str">
        <f>$D$47</f>
        <v>男</v>
      </c>
      <c r="E48" s="100"/>
      <c r="F48" s="101"/>
      <c r="G48" s="33"/>
      <c r="H48" s="34"/>
      <c r="I48" s="35"/>
      <c r="J48" s="35"/>
      <c r="K48" s="36"/>
      <c r="L48" s="34"/>
      <c r="M48" s="35"/>
      <c r="N48" s="37"/>
      <c r="O48" s="36"/>
      <c r="P48" s="33"/>
      <c r="Q48" s="34"/>
      <c r="R48" s="35"/>
      <c r="S48" s="35"/>
      <c r="T48" s="36"/>
      <c r="U48" s="33"/>
      <c r="V48" s="34"/>
      <c r="W48" s="35"/>
      <c r="X48" s="37"/>
    </row>
    <row r="49" spans="1:24" ht="8.25" customHeight="1">
      <c r="A49" s="102">
        <f t="shared" si="3"/>
        <v>43</v>
      </c>
      <c r="B49" s="102">
        <f t="shared" ref="B49:B56" si="11">$B$47</f>
        <v>3</v>
      </c>
      <c r="C49" s="102">
        <f t="shared" ref="C49:C56" si="12">SUM(C48+1)</f>
        <v>3</v>
      </c>
      <c r="D49" s="102" t="str">
        <f t="shared" ref="D49:D56" si="13">$D$47</f>
        <v>男</v>
      </c>
      <c r="E49" s="102"/>
      <c r="F49" s="103"/>
      <c r="G49" s="74"/>
      <c r="H49" s="75"/>
      <c r="I49" s="76"/>
      <c r="J49" s="76"/>
      <c r="K49" s="73"/>
      <c r="L49" s="75"/>
      <c r="M49" s="76"/>
      <c r="N49" s="77"/>
      <c r="O49" s="73"/>
      <c r="P49" s="74"/>
      <c r="Q49" s="75"/>
      <c r="R49" s="76"/>
      <c r="S49" s="76"/>
      <c r="T49" s="73"/>
      <c r="U49" s="74"/>
      <c r="V49" s="75"/>
      <c r="W49" s="76"/>
      <c r="X49" s="77"/>
    </row>
    <row r="50" spans="1:24" ht="8.25" customHeight="1">
      <c r="A50" s="100">
        <f t="shared" si="3"/>
        <v>44</v>
      </c>
      <c r="B50" s="100">
        <f t="shared" si="11"/>
        <v>3</v>
      </c>
      <c r="C50" s="100">
        <f t="shared" si="12"/>
        <v>4</v>
      </c>
      <c r="D50" s="100" t="str">
        <f t="shared" si="13"/>
        <v>男</v>
      </c>
      <c r="E50" s="100"/>
      <c r="F50" s="101"/>
      <c r="G50" s="33"/>
      <c r="H50" s="34"/>
      <c r="I50" s="35"/>
      <c r="J50" s="35"/>
      <c r="K50" s="36"/>
      <c r="L50" s="34"/>
      <c r="M50" s="35"/>
      <c r="N50" s="37"/>
      <c r="O50" s="36"/>
      <c r="P50" s="33"/>
      <c r="Q50" s="34"/>
      <c r="R50" s="35"/>
      <c r="S50" s="35"/>
      <c r="T50" s="36"/>
      <c r="U50" s="33"/>
      <c r="V50" s="34"/>
      <c r="W50" s="35"/>
      <c r="X50" s="37"/>
    </row>
    <row r="51" spans="1:24" ht="8.25" customHeight="1">
      <c r="A51" s="102">
        <f t="shared" si="3"/>
        <v>45</v>
      </c>
      <c r="B51" s="102">
        <f t="shared" si="11"/>
        <v>3</v>
      </c>
      <c r="C51" s="102">
        <f t="shared" si="12"/>
        <v>5</v>
      </c>
      <c r="D51" s="102" t="str">
        <f t="shared" si="13"/>
        <v>男</v>
      </c>
      <c r="E51" s="102"/>
      <c r="F51" s="103"/>
      <c r="G51" s="74"/>
      <c r="H51" s="75"/>
      <c r="I51" s="76"/>
      <c r="J51" s="76"/>
      <c r="K51" s="73"/>
      <c r="L51" s="75"/>
      <c r="M51" s="76"/>
      <c r="N51" s="77"/>
      <c r="O51" s="73"/>
      <c r="P51" s="74"/>
      <c r="Q51" s="75"/>
      <c r="R51" s="76"/>
      <c r="S51" s="76"/>
      <c r="T51" s="73"/>
      <c r="U51" s="74"/>
      <c r="V51" s="75"/>
      <c r="W51" s="76"/>
      <c r="X51" s="77"/>
    </row>
    <row r="52" spans="1:24" ht="8.25" customHeight="1">
      <c r="A52" s="104">
        <f t="shared" si="3"/>
        <v>46</v>
      </c>
      <c r="B52" s="104">
        <f t="shared" si="11"/>
        <v>3</v>
      </c>
      <c r="C52" s="104">
        <f t="shared" si="12"/>
        <v>6</v>
      </c>
      <c r="D52" s="104" t="str">
        <f t="shared" si="13"/>
        <v>男</v>
      </c>
      <c r="E52" s="104"/>
      <c r="F52" s="105"/>
      <c r="G52" s="38"/>
      <c r="H52" s="39"/>
      <c r="I52" s="40"/>
      <c r="J52" s="40"/>
      <c r="K52" s="41"/>
      <c r="L52" s="39"/>
      <c r="M52" s="40"/>
      <c r="N52" s="42"/>
      <c r="O52" s="41"/>
      <c r="P52" s="38"/>
      <c r="Q52" s="39"/>
      <c r="R52" s="40"/>
      <c r="S52" s="40"/>
      <c r="T52" s="41"/>
      <c r="U52" s="38"/>
      <c r="V52" s="39"/>
      <c r="W52" s="40"/>
      <c r="X52" s="42"/>
    </row>
    <row r="53" spans="1:24" ht="8.25" customHeight="1">
      <c r="A53" s="102">
        <f t="shared" si="3"/>
        <v>47</v>
      </c>
      <c r="B53" s="102">
        <f t="shared" si="11"/>
        <v>3</v>
      </c>
      <c r="C53" s="102">
        <f t="shared" si="12"/>
        <v>7</v>
      </c>
      <c r="D53" s="102" t="str">
        <f t="shared" si="13"/>
        <v>男</v>
      </c>
      <c r="E53" s="102"/>
      <c r="F53" s="103"/>
      <c r="G53" s="74"/>
      <c r="H53" s="75"/>
      <c r="I53" s="76"/>
      <c r="J53" s="76"/>
      <c r="K53" s="73"/>
      <c r="L53" s="75"/>
      <c r="M53" s="76"/>
      <c r="N53" s="77"/>
      <c r="O53" s="73"/>
      <c r="P53" s="74"/>
      <c r="Q53" s="75"/>
      <c r="R53" s="76"/>
      <c r="S53" s="76"/>
      <c r="T53" s="73"/>
      <c r="U53" s="74"/>
      <c r="V53" s="75"/>
      <c r="W53" s="76"/>
      <c r="X53" s="77"/>
    </row>
    <row r="54" spans="1:24" ht="8.25" customHeight="1">
      <c r="A54" s="104">
        <f t="shared" si="3"/>
        <v>48</v>
      </c>
      <c r="B54" s="104">
        <f t="shared" si="11"/>
        <v>3</v>
      </c>
      <c r="C54" s="104">
        <f t="shared" si="12"/>
        <v>8</v>
      </c>
      <c r="D54" s="104" t="str">
        <f t="shared" si="13"/>
        <v>男</v>
      </c>
      <c r="E54" s="104"/>
      <c r="F54" s="105"/>
      <c r="G54" s="38"/>
      <c r="H54" s="39"/>
      <c r="I54" s="40"/>
      <c r="J54" s="40"/>
      <c r="K54" s="41"/>
      <c r="L54" s="39"/>
      <c r="M54" s="40"/>
      <c r="N54" s="42"/>
      <c r="O54" s="41"/>
      <c r="P54" s="38"/>
      <c r="Q54" s="39"/>
      <c r="R54" s="40"/>
      <c r="S54" s="40"/>
      <c r="T54" s="41"/>
      <c r="U54" s="38"/>
      <c r="V54" s="39"/>
      <c r="W54" s="40"/>
      <c r="X54" s="42"/>
    </row>
    <row r="55" spans="1:24" ht="8.25" customHeight="1">
      <c r="A55" s="102">
        <f t="shared" si="3"/>
        <v>49</v>
      </c>
      <c r="B55" s="102">
        <f t="shared" si="11"/>
        <v>3</v>
      </c>
      <c r="C55" s="102">
        <f t="shared" si="12"/>
        <v>9</v>
      </c>
      <c r="D55" s="102" t="str">
        <f t="shared" si="13"/>
        <v>男</v>
      </c>
      <c r="E55" s="102"/>
      <c r="F55" s="103"/>
      <c r="G55" s="74"/>
      <c r="H55" s="75"/>
      <c r="I55" s="76"/>
      <c r="J55" s="76"/>
      <c r="K55" s="73"/>
      <c r="L55" s="75"/>
      <c r="M55" s="76"/>
      <c r="N55" s="77"/>
      <c r="O55" s="73"/>
      <c r="P55" s="74"/>
      <c r="Q55" s="75"/>
      <c r="R55" s="76"/>
      <c r="S55" s="76"/>
      <c r="T55" s="73"/>
      <c r="U55" s="74"/>
      <c r="V55" s="75"/>
      <c r="W55" s="76"/>
      <c r="X55" s="77"/>
    </row>
    <row r="56" spans="1:24" ht="8.25" customHeight="1">
      <c r="A56" s="104">
        <f t="shared" si="3"/>
        <v>50</v>
      </c>
      <c r="B56" s="104">
        <f t="shared" si="11"/>
        <v>3</v>
      </c>
      <c r="C56" s="104">
        <f t="shared" si="12"/>
        <v>10</v>
      </c>
      <c r="D56" s="104" t="str">
        <f t="shared" si="13"/>
        <v>男</v>
      </c>
      <c r="E56" s="104"/>
      <c r="F56" s="105"/>
      <c r="G56" s="38"/>
      <c r="H56" s="39"/>
      <c r="I56" s="40"/>
      <c r="J56" s="40"/>
      <c r="K56" s="41"/>
      <c r="L56" s="39"/>
      <c r="M56" s="40"/>
      <c r="N56" s="42"/>
      <c r="O56" s="41"/>
      <c r="P56" s="38"/>
      <c r="Q56" s="39"/>
      <c r="R56" s="40"/>
      <c r="S56" s="40"/>
      <c r="T56" s="41"/>
      <c r="U56" s="38"/>
      <c r="V56" s="39"/>
      <c r="W56" s="40"/>
      <c r="X56" s="42"/>
    </row>
    <row r="57" spans="1:24" ht="8.25" customHeight="1">
      <c r="A57" s="84">
        <f t="shared" si="3"/>
        <v>51</v>
      </c>
      <c r="B57" s="107">
        <v>3</v>
      </c>
      <c r="C57" s="107">
        <v>1</v>
      </c>
      <c r="D57" s="107" t="s">
        <v>34</v>
      </c>
      <c r="E57" s="106"/>
      <c r="F57" s="107"/>
      <c r="G57" s="85"/>
      <c r="H57" s="86"/>
      <c r="I57" s="87"/>
      <c r="J57" s="87"/>
      <c r="K57" s="88"/>
      <c r="L57" s="86"/>
      <c r="M57" s="87"/>
      <c r="N57" s="89"/>
      <c r="O57" s="88"/>
      <c r="P57" s="85"/>
      <c r="Q57" s="86"/>
      <c r="R57" s="87"/>
      <c r="S57" s="87"/>
      <c r="T57" s="88"/>
      <c r="U57" s="85"/>
      <c r="V57" s="86"/>
      <c r="W57" s="87"/>
      <c r="X57" s="89"/>
    </row>
    <row r="58" spans="1:24" ht="8.25" customHeight="1">
      <c r="A58" s="31">
        <f t="shared" si="3"/>
        <v>52</v>
      </c>
      <c r="B58" s="109">
        <f>$B$57</f>
        <v>3</v>
      </c>
      <c r="C58" s="109">
        <f t="shared" si="0"/>
        <v>2</v>
      </c>
      <c r="D58" s="109" t="str">
        <f>$D$57</f>
        <v>女</v>
      </c>
      <c r="E58" s="108"/>
      <c r="F58" s="109"/>
      <c r="G58" s="43"/>
      <c r="H58" s="44"/>
      <c r="I58" s="45"/>
      <c r="J58" s="45"/>
      <c r="K58" s="46"/>
      <c r="L58" s="44"/>
      <c r="M58" s="45"/>
      <c r="N58" s="47"/>
      <c r="O58" s="46"/>
      <c r="P58" s="43"/>
      <c r="Q58" s="44"/>
      <c r="R58" s="45"/>
      <c r="S58" s="45"/>
      <c r="T58" s="46"/>
      <c r="U58" s="43"/>
      <c r="V58" s="44"/>
      <c r="W58" s="45"/>
      <c r="X58" s="47"/>
    </row>
    <row r="59" spans="1:24" ht="8.25" customHeight="1">
      <c r="A59" s="90">
        <f t="shared" si="3"/>
        <v>53</v>
      </c>
      <c r="B59" s="111">
        <f t="shared" ref="B59:B66" si="14">$B$57</f>
        <v>3</v>
      </c>
      <c r="C59" s="111">
        <f t="shared" si="0"/>
        <v>3</v>
      </c>
      <c r="D59" s="111" t="str">
        <f t="shared" ref="D59:D66" si="15">$D$57</f>
        <v>女</v>
      </c>
      <c r="E59" s="110"/>
      <c r="F59" s="111"/>
      <c r="G59" s="91"/>
      <c r="H59" s="83"/>
      <c r="I59" s="92"/>
      <c r="J59" s="92"/>
      <c r="K59" s="93"/>
      <c r="L59" s="83"/>
      <c r="M59" s="92"/>
      <c r="N59" s="94"/>
      <c r="O59" s="93"/>
      <c r="P59" s="91"/>
      <c r="Q59" s="83"/>
      <c r="R59" s="92"/>
      <c r="S59" s="92"/>
      <c r="T59" s="93"/>
      <c r="U59" s="91"/>
      <c r="V59" s="83"/>
      <c r="W59" s="92"/>
      <c r="X59" s="94"/>
    </row>
    <row r="60" spans="1:24" ht="8.25" customHeight="1">
      <c r="A60" s="29">
        <f t="shared" si="3"/>
        <v>54</v>
      </c>
      <c r="B60" s="101">
        <f t="shared" si="14"/>
        <v>3</v>
      </c>
      <c r="C60" s="101">
        <f t="shared" si="0"/>
        <v>4</v>
      </c>
      <c r="D60" s="101" t="str">
        <f t="shared" si="15"/>
        <v>女</v>
      </c>
      <c r="E60" s="100"/>
      <c r="F60" s="101"/>
      <c r="G60" s="33"/>
      <c r="H60" s="34"/>
      <c r="I60" s="35"/>
      <c r="J60" s="35"/>
      <c r="K60" s="36"/>
      <c r="L60" s="34"/>
      <c r="M60" s="35"/>
      <c r="N60" s="37"/>
      <c r="O60" s="36"/>
      <c r="P60" s="33"/>
      <c r="Q60" s="34"/>
      <c r="R60" s="35"/>
      <c r="S60" s="35"/>
      <c r="T60" s="36"/>
      <c r="U60" s="33"/>
      <c r="V60" s="34"/>
      <c r="W60" s="35"/>
      <c r="X60" s="37"/>
    </row>
    <row r="61" spans="1:24" ht="8.25" customHeight="1">
      <c r="A61" s="90">
        <f t="shared" si="3"/>
        <v>55</v>
      </c>
      <c r="B61" s="111">
        <f t="shared" si="14"/>
        <v>3</v>
      </c>
      <c r="C61" s="111">
        <f t="shared" si="0"/>
        <v>5</v>
      </c>
      <c r="D61" s="111" t="str">
        <f t="shared" si="15"/>
        <v>女</v>
      </c>
      <c r="E61" s="110"/>
      <c r="F61" s="111"/>
      <c r="G61" s="91"/>
      <c r="H61" s="83"/>
      <c r="I61" s="92"/>
      <c r="J61" s="92"/>
      <c r="K61" s="93"/>
      <c r="L61" s="83"/>
      <c r="M61" s="92"/>
      <c r="N61" s="94"/>
      <c r="O61" s="93"/>
      <c r="P61" s="91"/>
      <c r="Q61" s="83"/>
      <c r="R61" s="92"/>
      <c r="S61" s="92"/>
      <c r="T61" s="93"/>
      <c r="U61" s="91"/>
      <c r="V61" s="83"/>
      <c r="W61" s="92"/>
      <c r="X61" s="94"/>
    </row>
    <row r="62" spans="1:24" ht="8.25" customHeight="1">
      <c r="A62" s="29">
        <f t="shared" si="3"/>
        <v>56</v>
      </c>
      <c r="B62" s="101">
        <f t="shared" si="14"/>
        <v>3</v>
      </c>
      <c r="C62" s="101">
        <f t="shared" si="0"/>
        <v>6</v>
      </c>
      <c r="D62" s="101" t="str">
        <f t="shared" si="15"/>
        <v>女</v>
      </c>
      <c r="E62" s="100"/>
      <c r="F62" s="101"/>
      <c r="G62" s="33"/>
      <c r="H62" s="34"/>
      <c r="I62" s="35"/>
      <c r="J62" s="35"/>
      <c r="K62" s="36"/>
      <c r="L62" s="34"/>
      <c r="M62" s="35"/>
      <c r="N62" s="37"/>
      <c r="O62" s="36"/>
      <c r="P62" s="33"/>
      <c r="Q62" s="34"/>
      <c r="R62" s="35"/>
      <c r="S62" s="35"/>
      <c r="T62" s="36"/>
      <c r="U62" s="33"/>
      <c r="V62" s="34"/>
      <c r="W62" s="35"/>
      <c r="X62" s="37"/>
    </row>
    <row r="63" spans="1:24" ht="8.25" customHeight="1">
      <c r="A63" s="90">
        <f t="shared" si="3"/>
        <v>57</v>
      </c>
      <c r="B63" s="111">
        <f t="shared" si="14"/>
        <v>3</v>
      </c>
      <c r="C63" s="111">
        <f t="shared" ref="C63:C66" si="16">SUM(C62+1)</f>
        <v>7</v>
      </c>
      <c r="D63" s="111" t="str">
        <f t="shared" si="15"/>
        <v>女</v>
      </c>
      <c r="E63" s="110"/>
      <c r="F63" s="111"/>
      <c r="G63" s="91"/>
      <c r="H63" s="83"/>
      <c r="I63" s="92"/>
      <c r="J63" s="92"/>
      <c r="K63" s="93"/>
      <c r="L63" s="83"/>
      <c r="M63" s="92"/>
      <c r="N63" s="94"/>
      <c r="O63" s="93"/>
      <c r="P63" s="91"/>
      <c r="Q63" s="83"/>
      <c r="R63" s="92"/>
      <c r="S63" s="92"/>
      <c r="T63" s="93"/>
      <c r="U63" s="91"/>
      <c r="V63" s="83"/>
      <c r="W63" s="92"/>
      <c r="X63" s="94"/>
    </row>
    <row r="64" spans="1:24" ht="8.25" customHeight="1">
      <c r="A64" s="29">
        <f t="shared" si="3"/>
        <v>58</v>
      </c>
      <c r="B64" s="101">
        <f t="shared" si="14"/>
        <v>3</v>
      </c>
      <c r="C64" s="101">
        <f t="shared" si="16"/>
        <v>8</v>
      </c>
      <c r="D64" s="101" t="str">
        <f t="shared" si="15"/>
        <v>女</v>
      </c>
      <c r="E64" s="100"/>
      <c r="F64" s="101"/>
      <c r="G64" s="33"/>
      <c r="H64" s="34"/>
      <c r="I64" s="35"/>
      <c r="J64" s="35"/>
      <c r="K64" s="36"/>
      <c r="L64" s="34"/>
      <c r="M64" s="35"/>
      <c r="N64" s="37"/>
      <c r="O64" s="36"/>
      <c r="P64" s="33"/>
      <c r="Q64" s="34"/>
      <c r="R64" s="35"/>
      <c r="S64" s="35"/>
      <c r="T64" s="36"/>
      <c r="U64" s="33"/>
      <c r="V64" s="34"/>
      <c r="W64" s="35"/>
      <c r="X64" s="37"/>
    </row>
    <row r="65" spans="1:25" ht="8.25" customHeight="1">
      <c r="A65" s="90">
        <f t="shared" si="3"/>
        <v>59</v>
      </c>
      <c r="B65" s="111">
        <f t="shared" si="14"/>
        <v>3</v>
      </c>
      <c r="C65" s="111">
        <f t="shared" si="16"/>
        <v>9</v>
      </c>
      <c r="D65" s="111" t="str">
        <f t="shared" si="15"/>
        <v>女</v>
      </c>
      <c r="E65" s="110"/>
      <c r="F65" s="111"/>
      <c r="G65" s="91"/>
      <c r="H65" s="83"/>
      <c r="I65" s="92"/>
      <c r="J65" s="92"/>
      <c r="K65" s="93"/>
      <c r="L65" s="83"/>
      <c r="M65" s="92"/>
      <c r="N65" s="94"/>
      <c r="O65" s="93"/>
      <c r="P65" s="91"/>
      <c r="Q65" s="83"/>
      <c r="R65" s="92"/>
      <c r="S65" s="92"/>
      <c r="T65" s="93"/>
      <c r="U65" s="91"/>
      <c r="V65" s="83"/>
      <c r="W65" s="92"/>
      <c r="X65" s="94"/>
    </row>
    <row r="66" spans="1:25" ht="8.25" customHeight="1">
      <c r="A66" s="126">
        <f t="shared" si="3"/>
        <v>60</v>
      </c>
      <c r="B66" s="119">
        <f t="shared" si="14"/>
        <v>3</v>
      </c>
      <c r="C66" s="119">
        <f t="shared" si="16"/>
        <v>10</v>
      </c>
      <c r="D66" s="119" t="str">
        <f t="shared" si="15"/>
        <v>女</v>
      </c>
      <c r="E66" s="120"/>
      <c r="F66" s="119"/>
      <c r="G66" s="121"/>
      <c r="H66" s="122"/>
      <c r="I66" s="123"/>
      <c r="J66" s="123"/>
      <c r="K66" s="124"/>
      <c r="L66" s="122"/>
      <c r="M66" s="123"/>
      <c r="N66" s="125"/>
      <c r="O66" s="124"/>
      <c r="P66" s="121"/>
      <c r="Q66" s="122"/>
      <c r="R66" s="123"/>
      <c r="S66" s="123"/>
      <c r="T66" s="124"/>
      <c r="U66" s="121"/>
      <c r="V66" s="122"/>
      <c r="W66" s="123"/>
      <c r="X66" s="125"/>
    </row>
    <row r="67" spans="1:25" ht="8.25" customHeight="1">
      <c r="A67" s="116"/>
      <c r="B67" s="116"/>
      <c r="C67" s="116"/>
      <c r="D67" s="116"/>
      <c r="E67" s="117"/>
      <c r="F67" s="118"/>
      <c r="G67" s="127"/>
      <c r="H67" s="128"/>
      <c r="I67" s="129"/>
      <c r="J67" s="129"/>
      <c r="K67" s="130"/>
      <c r="L67" s="128"/>
      <c r="M67" s="129"/>
      <c r="N67" s="131"/>
      <c r="O67" s="130"/>
      <c r="P67" s="127"/>
      <c r="Q67" s="128"/>
      <c r="R67" s="129"/>
      <c r="S67" s="129"/>
      <c r="T67" s="130"/>
      <c r="U67" s="127"/>
      <c r="V67" s="128"/>
      <c r="W67" s="129"/>
      <c r="X67" s="131"/>
    </row>
    <row r="68" spans="1:25" ht="8.25" customHeight="1" thickBot="1">
      <c r="A68" s="28">
        <f>COUNTA(A7:A66)</f>
        <v>60</v>
      </c>
      <c r="B68" s="28"/>
      <c r="C68" s="28"/>
      <c r="D68" s="28"/>
      <c r="E68" s="28"/>
      <c r="F68" s="28"/>
      <c r="G68" s="169">
        <f>SUM(G6:G67)</f>
        <v>0</v>
      </c>
      <c r="H68" s="169">
        <f t="shared" ref="H68:X68" si="17">SUM(H6:H67)</f>
        <v>0</v>
      </c>
      <c r="I68" s="169">
        <f t="shared" si="17"/>
        <v>0</v>
      </c>
      <c r="J68" s="169">
        <f t="shared" si="17"/>
        <v>0</v>
      </c>
      <c r="K68" s="169">
        <f t="shared" si="17"/>
        <v>0</v>
      </c>
      <c r="L68" s="169">
        <f t="shared" si="17"/>
        <v>0</v>
      </c>
      <c r="M68" s="169">
        <f t="shared" si="17"/>
        <v>0</v>
      </c>
      <c r="N68" s="169">
        <f t="shared" si="17"/>
        <v>0</v>
      </c>
      <c r="O68" s="169">
        <f t="shared" si="17"/>
        <v>0</v>
      </c>
      <c r="P68" s="169">
        <f t="shared" si="17"/>
        <v>0</v>
      </c>
      <c r="Q68" s="169">
        <f t="shared" si="17"/>
        <v>0</v>
      </c>
      <c r="R68" s="169">
        <f t="shared" si="17"/>
        <v>0</v>
      </c>
      <c r="S68" s="169">
        <f t="shared" si="17"/>
        <v>0</v>
      </c>
      <c r="T68" s="169">
        <f t="shared" si="17"/>
        <v>0</v>
      </c>
      <c r="U68" s="169">
        <f t="shared" si="17"/>
        <v>0</v>
      </c>
      <c r="V68" s="169">
        <f t="shared" si="17"/>
        <v>0</v>
      </c>
      <c r="W68" s="169">
        <f t="shared" si="17"/>
        <v>0</v>
      </c>
      <c r="X68" s="170">
        <f t="shared" si="17"/>
        <v>0</v>
      </c>
      <c r="Y68" s="138" t="s">
        <v>260</v>
      </c>
    </row>
    <row r="69" spans="1:25" ht="8.25" customHeight="1">
      <c r="B69" s="28"/>
      <c r="C69" s="28"/>
      <c r="D69" s="28"/>
      <c r="E69" s="28"/>
      <c r="F69" s="28"/>
      <c r="G69" s="216">
        <f>SUM(G68:J68)</f>
        <v>0</v>
      </c>
      <c r="H69" s="218"/>
      <c r="I69" s="231">
        <v>2600</v>
      </c>
      <c r="J69" s="224"/>
      <c r="K69" s="216">
        <f>SUM(K68:N68)</f>
        <v>0</v>
      </c>
      <c r="L69" s="222"/>
      <c r="M69" s="223">
        <v>2600</v>
      </c>
      <c r="N69" s="224"/>
      <c r="O69" s="216">
        <f>SUM(O68:S68)</f>
        <v>0</v>
      </c>
      <c r="P69" s="217"/>
      <c r="Q69" s="222"/>
      <c r="R69" s="223">
        <v>2500</v>
      </c>
      <c r="S69" s="224"/>
      <c r="T69" s="216">
        <f>SUM(T68:X68)</f>
        <v>0</v>
      </c>
      <c r="U69" s="217"/>
      <c r="V69" s="218"/>
      <c r="W69" s="231">
        <v>2500</v>
      </c>
      <c r="X69" s="224"/>
    </row>
    <row r="70" spans="1:25" ht="8.25" customHeight="1" thickBot="1">
      <c r="A70" s="20"/>
      <c r="B70" s="28"/>
      <c r="C70" s="28"/>
      <c r="D70" s="28"/>
      <c r="E70" s="28"/>
      <c r="F70" s="28"/>
      <c r="G70" s="215">
        <f>SUM(G69*I69)</f>
        <v>0</v>
      </c>
      <c r="H70" s="215"/>
      <c r="I70" s="215"/>
      <c r="J70" s="215"/>
      <c r="K70" s="215">
        <f>SUM(K69*M69)</f>
        <v>0</v>
      </c>
      <c r="L70" s="215"/>
      <c r="M70" s="215"/>
      <c r="N70" s="215"/>
      <c r="O70" s="215">
        <f>SUM(O69*R69)</f>
        <v>0</v>
      </c>
      <c r="P70" s="215"/>
      <c r="Q70" s="215"/>
      <c r="R70" s="215"/>
      <c r="S70" s="215"/>
      <c r="T70" s="215">
        <f>SUM(T69*W69)</f>
        <v>0</v>
      </c>
      <c r="U70" s="215"/>
      <c r="V70" s="215"/>
      <c r="W70" s="215"/>
      <c r="X70" s="215"/>
    </row>
    <row r="71" spans="1:25" ht="8.25" customHeight="1">
      <c r="A71" s="20"/>
      <c r="B71" s="28"/>
      <c r="C71" s="28"/>
      <c r="D71" s="28"/>
      <c r="E71" s="221">
        <f>SUM(G71,O71)</f>
        <v>0</v>
      </c>
      <c r="F71" s="220"/>
      <c r="G71" s="225">
        <f>SUM(G69,K69)</f>
        <v>0</v>
      </c>
      <c r="H71" s="226"/>
      <c r="I71" s="226"/>
      <c r="J71" s="226"/>
      <c r="K71" s="226"/>
      <c r="L71" s="226"/>
      <c r="M71" s="226"/>
      <c r="N71" s="227"/>
      <c r="O71" s="225">
        <f>SUM(O69,T69)</f>
        <v>0</v>
      </c>
      <c r="P71" s="226"/>
      <c r="Q71" s="226"/>
      <c r="R71" s="226"/>
      <c r="S71" s="226"/>
      <c r="T71" s="226"/>
      <c r="U71" s="226"/>
      <c r="V71" s="226"/>
      <c r="W71" s="226"/>
      <c r="X71" s="227"/>
    </row>
    <row r="72" spans="1:25" ht="8.25" customHeight="1" thickBot="1">
      <c r="A72" s="20"/>
      <c r="B72" s="28"/>
      <c r="C72" s="28"/>
      <c r="D72" s="28"/>
      <c r="E72" s="219">
        <f>SUM(G72,O72)</f>
        <v>0</v>
      </c>
      <c r="F72" s="220"/>
      <c r="G72" s="228">
        <f>SUM(G70:N70)</f>
        <v>0</v>
      </c>
      <c r="H72" s="229"/>
      <c r="I72" s="229"/>
      <c r="J72" s="229"/>
      <c r="K72" s="229"/>
      <c r="L72" s="229"/>
      <c r="M72" s="229"/>
      <c r="N72" s="230"/>
      <c r="O72" s="228">
        <f>SUM(O70:X70)</f>
        <v>0</v>
      </c>
      <c r="P72" s="229"/>
      <c r="Q72" s="229"/>
      <c r="R72" s="229"/>
      <c r="S72" s="229"/>
      <c r="T72" s="229"/>
      <c r="U72" s="229"/>
      <c r="V72" s="229"/>
      <c r="W72" s="229"/>
      <c r="X72" s="230"/>
    </row>
    <row r="73" spans="1:25" ht="12" customHeight="1">
      <c r="A73" s="20"/>
      <c r="B73" s="28"/>
      <c r="C73" s="28"/>
      <c r="D73" s="28"/>
      <c r="E73" s="28"/>
      <c r="F73" s="28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1:25">
      <c r="G74" s="27"/>
      <c r="H74" s="27"/>
    </row>
  </sheetData>
  <mergeCells count="28">
    <mergeCell ref="G69:H69"/>
    <mergeCell ref="I69:J69"/>
    <mergeCell ref="S1:X1"/>
    <mergeCell ref="A1:N2"/>
    <mergeCell ref="O3:X3"/>
    <mergeCell ref="G3:N3"/>
    <mergeCell ref="G4:J4"/>
    <mergeCell ref="K4:N4"/>
    <mergeCell ref="V2:X2"/>
    <mergeCell ref="O2:U2"/>
    <mergeCell ref="O4:S4"/>
    <mergeCell ref="T4:X4"/>
    <mergeCell ref="G70:J70"/>
    <mergeCell ref="K70:N70"/>
    <mergeCell ref="T69:V69"/>
    <mergeCell ref="E72:F72"/>
    <mergeCell ref="E71:F71"/>
    <mergeCell ref="O70:S70"/>
    <mergeCell ref="O69:Q69"/>
    <mergeCell ref="R69:S69"/>
    <mergeCell ref="K69:L69"/>
    <mergeCell ref="M69:N69"/>
    <mergeCell ref="T70:X70"/>
    <mergeCell ref="G71:N71"/>
    <mergeCell ref="O71:X71"/>
    <mergeCell ref="O72:X72"/>
    <mergeCell ref="G72:N72"/>
    <mergeCell ref="W69:X69"/>
  </mergeCells>
  <phoneticPr fontId="7"/>
  <pageMargins left="0.39370078740157483" right="0.39370078740157483" top="0.39370078740157483" bottom="0.19685039370078741" header="0.31496062992125984" footer="0.31496062992125984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7"/>
  <sheetViews>
    <sheetView zoomScale="70" zoomScaleNormal="70" workbookViewId="0">
      <selection activeCell="Q18" sqref="Q18"/>
    </sheetView>
  </sheetViews>
  <sheetFormatPr defaultRowHeight="13"/>
  <cols>
    <col min="1" max="12" width="7.1171875" customWidth="1"/>
  </cols>
  <sheetData>
    <row r="1" spans="1:24" ht="20.85" customHeight="1">
      <c r="A1" s="249" t="s">
        <v>265</v>
      </c>
      <c r="B1" s="249"/>
      <c r="C1" s="249"/>
      <c r="D1" s="249"/>
      <c r="E1" s="249"/>
      <c r="F1" s="249"/>
      <c r="G1" s="250">
        <f>①基本データ!$D$3</f>
        <v>0</v>
      </c>
      <c r="H1" s="250"/>
      <c r="I1" s="172" t="s">
        <v>261</v>
      </c>
      <c r="J1" s="250" t="e">
        <f>VLOOKUP(G1,①基本データ!B12:I27,3,FALSE)</f>
        <v>#N/A</v>
      </c>
      <c r="K1" s="250"/>
      <c r="L1" s="172" t="s">
        <v>262</v>
      </c>
    </row>
    <row r="2" spans="1:24" ht="24" customHeight="1">
      <c r="A2" s="252" t="e">
        <f>VLOOKUP(G1,①基本データ!B12:I27,2,FALSE)</f>
        <v>#N/A</v>
      </c>
      <c r="B2" s="252"/>
      <c r="C2" s="252"/>
      <c r="D2" s="252"/>
      <c r="E2" s="252"/>
      <c r="F2" s="252" t="s">
        <v>266</v>
      </c>
      <c r="G2" s="252"/>
      <c r="H2" s="251" t="e">
        <f>VLOOKUP(G1,①基本データ!B12:I27,7,FALSE)</f>
        <v>#N/A</v>
      </c>
      <c r="I2" s="251"/>
      <c r="J2" s="251"/>
      <c r="K2" s="251"/>
      <c r="L2" s="251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24" ht="24" customHeight="1">
      <c r="A3" s="280" t="s">
        <v>1063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24" ht="6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4" ht="24" customHeight="1">
      <c r="A5" s="281" t="s">
        <v>35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24" ht="18" customHeight="1" thickBot="1">
      <c r="A6" s="49"/>
      <c r="B6" s="49"/>
      <c r="C6" s="49"/>
      <c r="D6" s="49"/>
      <c r="E6" s="49"/>
      <c r="F6" s="50" t="s">
        <v>36</v>
      </c>
      <c r="G6" s="193"/>
      <c r="H6" s="48" t="s">
        <v>37</v>
      </c>
      <c r="I6" s="97"/>
      <c r="J6" s="48" t="s">
        <v>38</v>
      </c>
      <c r="K6" s="97"/>
      <c r="L6" s="48" t="s">
        <v>39</v>
      </c>
    </row>
    <row r="7" spans="1:24" ht="24" customHeight="1">
      <c r="A7" s="285" t="s">
        <v>4</v>
      </c>
      <c r="B7" s="246"/>
      <c r="C7" s="242">
        <f>①基本データ!$D$4</f>
        <v>0</v>
      </c>
      <c r="D7" s="243"/>
      <c r="E7" s="243"/>
      <c r="F7" s="243"/>
      <c r="G7" s="247"/>
      <c r="H7" s="245" t="s">
        <v>5</v>
      </c>
      <c r="I7" s="246"/>
      <c r="J7" s="242">
        <f>①基本データ!$D$5</f>
        <v>0</v>
      </c>
      <c r="K7" s="243"/>
      <c r="L7" s="244"/>
    </row>
    <row r="8" spans="1:24" ht="18" customHeight="1">
      <c r="A8" s="286" t="s">
        <v>6</v>
      </c>
      <c r="B8" s="287"/>
      <c r="C8" s="51" t="s">
        <v>40</v>
      </c>
      <c r="D8" s="290" t="e">
        <f>①基本データ!$E$6</f>
        <v>#N/A</v>
      </c>
      <c r="E8" s="291"/>
      <c r="F8" s="1"/>
      <c r="G8" s="1"/>
      <c r="H8" s="1"/>
      <c r="I8" s="2"/>
      <c r="J8" s="2"/>
      <c r="K8" s="2"/>
      <c r="L8" s="3"/>
    </row>
    <row r="9" spans="1:24" ht="12" customHeight="1">
      <c r="A9" s="286"/>
      <c r="B9" s="287"/>
      <c r="C9" s="292" t="s">
        <v>41</v>
      </c>
      <c r="D9" s="293"/>
      <c r="E9" s="296" t="e">
        <f>①基本データ!$F$7</f>
        <v>#N/A</v>
      </c>
      <c r="F9" s="296"/>
      <c r="G9" s="296"/>
      <c r="H9" s="296"/>
      <c r="I9" s="296"/>
      <c r="J9" s="296"/>
      <c r="K9" s="296"/>
      <c r="L9" s="297"/>
    </row>
    <row r="10" spans="1:24" ht="12" customHeight="1">
      <c r="A10" s="288"/>
      <c r="B10" s="289"/>
      <c r="C10" s="294"/>
      <c r="D10" s="295"/>
      <c r="E10" s="298"/>
      <c r="F10" s="298"/>
      <c r="G10" s="298"/>
      <c r="H10" s="298"/>
      <c r="I10" s="298"/>
      <c r="J10" s="298"/>
      <c r="K10" s="298"/>
      <c r="L10" s="299"/>
    </row>
    <row r="11" spans="1:24" ht="21" customHeight="1" thickBot="1">
      <c r="A11" s="282" t="s">
        <v>42</v>
      </c>
      <c r="B11" s="283"/>
      <c r="C11" s="254" t="e">
        <f>①基本データ!$D$8</f>
        <v>#N/A</v>
      </c>
      <c r="D11" s="255"/>
      <c r="E11" s="255"/>
      <c r="F11" s="284"/>
      <c r="G11" s="300" t="s">
        <v>43</v>
      </c>
      <c r="H11" s="301"/>
      <c r="I11" s="254" t="e">
        <f>①基本データ!$D$9</f>
        <v>#N/A</v>
      </c>
      <c r="J11" s="255"/>
      <c r="K11" s="255"/>
      <c r="L11" s="256"/>
    </row>
    <row r="12" spans="1:24" ht="14.2" customHeight="1">
      <c r="A12" s="279" t="s">
        <v>7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</row>
    <row r="13" spans="1:24" ht="7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4" ht="18" customHeight="1" thickBot="1">
      <c r="A14" s="302" t="s">
        <v>8</v>
      </c>
      <c r="B14" s="302"/>
      <c r="C14" s="302"/>
      <c r="D14" s="302"/>
      <c r="E14" s="302"/>
      <c r="F14" s="302"/>
      <c r="G14" s="302"/>
      <c r="H14" s="302"/>
      <c r="I14" s="6"/>
      <c r="J14" s="6"/>
      <c r="K14" s="6"/>
      <c r="L14" s="6"/>
    </row>
    <row r="15" spans="1:24" ht="24" customHeight="1" thickBot="1">
      <c r="A15" s="313" t="s">
        <v>44</v>
      </c>
      <c r="B15" s="257"/>
      <c r="C15" s="316" t="s">
        <v>9</v>
      </c>
      <c r="D15" s="317"/>
      <c r="E15" s="279" t="s">
        <v>10</v>
      </c>
      <c r="F15" s="279"/>
      <c r="G15" s="316" t="s">
        <v>11</v>
      </c>
      <c r="H15" s="317"/>
      <c r="I15" s="257" t="s">
        <v>12</v>
      </c>
      <c r="J15" s="258"/>
      <c r="K15" s="257" t="s">
        <v>45</v>
      </c>
      <c r="L15" s="259"/>
    </row>
    <row r="16" spans="1:24" ht="24" customHeight="1" thickTop="1">
      <c r="A16" s="314" t="str">
        <f>②注文集計一覧表!$G$4</f>
        <v>ダークピンク</v>
      </c>
      <c r="B16" s="315"/>
      <c r="C16" s="260">
        <f>②注文集計一覧表!$G$68</f>
        <v>0</v>
      </c>
      <c r="D16" s="261"/>
      <c r="E16" s="260">
        <f>②注文集計一覧表!$H$68</f>
        <v>0</v>
      </c>
      <c r="F16" s="261"/>
      <c r="G16" s="260">
        <f>②注文集計一覧表!$I$68</f>
        <v>0</v>
      </c>
      <c r="H16" s="261"/>
      <c r="I16" s="260">
        <f>②注文集計一覧表!$J$68</f>
        <v>0</v>
      </c>
      <c r="J16" s="303"/>
      <c r="K16" s="304">
        <f>SUM(C16:J16)</f>
        <v>0</v>
      </c>
      <c r="L16" s="305"/>
    </row>
    <row r="17" spans="1:12" ht="24" customHeight="1" thickBot="1">
      <c r="A17" s="306" t="str">
        <f>②注文集計一覧表!$K$4</f>
        <v>ネイビーブルー</v>
      </c>
      <c r="B17" s="307"/>
      <c r="C17" s="308">
        <f>②注文集計一覧表!$K$68</f>
        <v>0</v>
      </c>
      <c r="D17" s="309"/>
      <c r="E17" s="308">
        <f>②注文集計一覧表!$L$68</f>
        <v>0</v>
      </c>
      <c r="F17" s="309"/>
      <c r="G17" s="308">
        <f>②注文集計一覧表!$M$68</f>
        <v>0</v>
      </c>
      <c r="H17" s="309"/>
      <c r="I17" s="308">
        <f>②注文集計一覧表!$N$68</f>
        <v>0</v>
      </c>
      <c r="J17" s="310"/>
      <c r="K17" s="311">
        <f>SUM(C17:J17)</f>
        <v>0</v>
      </c>
      <c r="L17" s="312"/>
    </row>
    <row r="18" spans="1:12" ht="24" customHeight="1" thickTop="1" thickBot="1">
      <c r="A18" s="262" t="s">
        <v>14</v>
      </c>
      <c r="B18" s="263"/>
      <c r="C18" s="275" t="s">
        <v>121</v>
      </c>
      <c r="D18" s="276"/>
      <c r="E18" s="276"/>
      <c r="F18" s="277">
        <f>SUM(K16:L17)</f>
        <v>0</v>
      </c>
      <c r="G18" s="277"/>
      <c r="H18" s="52" t="s">
        <v>46</v>
      </c>
      <c r="I18" s="278">
        <f>SUM(F18*2600)</f>
        <v>0</v>
      </c>
      <c r="J18" s="278"/>
      <c r="K18" s="278"/>
      <c r="L18" s="53" t="s">
        <v>47</v>
      </c>
    </row>
    <row r="19" spans="1:12">
      <c r="A19" s="6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6" t="s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7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6.25" customHeight="1">
      <c r="A22" s="253" t="s">
        <v>1032</v>
      </c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</row>
    <row r="23" spans="1:12" s="54" customFormat="1" ht="13" customHeight="1">
      <c r="A23" s="198" t="s">
        <v>1077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</row>
    <row r="24" spans="1:12" ht="26.25" customHeight="1">
      <c r="A24" s="248" t="s">
        <v>1030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8"/>
      <c r="L24" s="248"/>
    </row>
    <row r="25" spans="1:12" ht="26.25" customHeight="1">
      <c r="A25" s="248" t="s">
        <v>1031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</row>
    <row r="26" spans="1:12" ht="13.5" customHeight="1">
      <c r="A26" s="176" t="s">
        <v>48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9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6.350000000000001">
      <c r="A28" s="268"/>
      <c r="B28" s="268"/>
      <c r="C28" s="268"/>
      <c r="D28" s="269" t="s">
        <v>1064</v>
      </c>
      <c r="E28" s="269"/>
      <c r="F28" s="269"/>
      <c r="G28" s="269" t="s">
        <v>123</v>
      </c>
      <c r="H28" s="269"/>
      <c r="I28" s="269"/>
      <c r="J28" s="269" t="s">
        <v>124</v>
      </c>
      <c r="K28" s="269"/>
      <c r="L28" s="269"/>
    </row>
    <row r="29" spans="1:12" ht="54" customHeight="1">
      <c r="A29" s="270" t="s">
        <v>126</v>
      </c>
      <c r="B29" s="270"/>
      <c r="C29" s="270"/>
      <c r="D29" s="271" t="s">
        <v>1065</v>
      </c>
      <c r="E29" s="271"/>
      <c r="F29" s="271"/>
      <c r="G29" s="272" t="s">
        <v>1066</v>
      </c>
      <c r="H29" s="272"/>
      <c r="I29" s="272"/>
      <c r="J29" s="272" t="s">
        <v>1067</v>
      </c>
      <c r="K29" s="272"/>
      <c r="L29" s="272"/>
    </row>
    <row r="30" spans="1:12" ht="54" customHeight="1">
      <c r="A30" s="273" t="s">
        <v>127</v>
      </c>
      <c r="B30" s="273"/>
      <c r="C30" s="273"/>
      <c r="D30" s="322" t="s">
        <v>1068</v>
      </c>
      <c r="E30" s="322"/>
      <c r="F30" s="322"/>
      <c r="G30" s="323" t="s">
        <v>1076</v>
      </c>
      <c r="H30" s="323"/>
      <c r="I30" s="323"/>
      <c r="J30" s="323" t="s">
        <v>1074</v>
      </c>
      <c r="K30" s="323"/>
      <c r="L30" s="323"/>
    </row>
    <row r="31" spans="1:12" ht="54" customHeight="1">
      <c r="A31" s="273" t="s">
        <v>128</v>
      </c>
      <c r="B31" s="273"/>
      <c r="C31" s="273"/>
      <c r="D31" s="322" t="s">
        <v>1069</v>
      </c>
      <c r="E31" s="322"/>
      <c r="F31" s="322"/>
      <c r="G31" s="323" t="s">
        <v>1071</v>
      </c>
      <c r="H31" s="323"/>
      <c r="I31" s="323"/>
      <c r="J31" s="323" t="s">
        <v>1075</v>
      </c>
      <c r="K31" s="323"/>
      <c r="L31" s="323"/>
    </row>
    <row r="32" spans="1:12" ht="40.35" customHeight="1">
      <c r="A32" s="320" t="s">
        <v>125</v>
      </c>
      <c r="B32" s="320"/>
      <c r="C32" s="320"/>
      <c r="D32" s="321" t="s">
        <v>1070</v>
      </c>
      <c r="E32" s="321"/>
      <c r="F32" s="321"/>
      <c r="G32" s="274" t="s">
        <v>1072</v>
      </c>
      <c r="H32" s="274"/>
      <c r="I32" s="274"/>
      <c r="J32" s="274" t="s">
        <v>1073</v>
      </c>
      <c r="K32" s="274"/>
      <c r="L32" s="274"/>
    </row>
    <row r="33" spans="1:12" ht="17.100000000000001" hidden="1" customHeight="1">
      <c r="A33" s="265" t="s">
        <v>49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</row>
    <row r="34" spans="1:12" ht="17.100000000000001" hidden="1" customHeight="1">
      <c r="A34" s="264" t="s">
        <v>120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</row>
    <row r="35" spans="1:12" ht="17.100000000000001" hidden="1" customHeight="1">
      <c r="A35" s="264" t="s">
        <v>108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</row>
    <row r="36" spans="1:12" ht="6" hidden="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7.100000000000001" hidden="1" customHeight="1">
      <c r="A37" s="266" t="s">
        <v>122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</row>
    <row r="38" spans="1:12" ht="17.100000000000001" hidden="1" customHeight="1">
      <c r="A38" s="267" t="s">
        <v>109</v>
      </c>
      <c r="B38" s="267"/>
      <c r="C38" s="267"/>
      <c r="D38" s="267"/>
      <c r="E38" s="267"/>
      <c r="F38" s="267"/>
      <c r="G38" s="267"/>
      <c r="H38" s="267"/>
      <c r="I38" s="267"/>
      <c r="J38" s="267"/>
      <c r="K38" s="267"/>
      <c r="L38" s="267"/>
    </row>
    <row r="39" spans="1:12" ht="17.100000000000001" hidden="1" customHeight="1">
      <c r="A39" s="267" t="s">
        <v>110</v>
      </c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67"/>
    </row>
    <row r="40" spans="1:12" ht="6" hidden="1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7.100000000000001" hidden="1" customHeight="1">
      <c r="A41" s="319" t="s">
        <v>116</v>
      </c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</row>
    <row r="42" spans="1:12" ht="17.100000000000001" hidden="1" customHeight="1">
      <c r="A42" s="267" t="s">
        <v>111</v>
      </c>
      <c r="B42" s="267"/>
      <c r="C42" s="267"/>
      <c r="D42" s="267"/>
      <c r="E42" s="267"/>
      <c r="F42" s="267"/>
      <c r="G42" s="267"/>
      <c r="H42" s="267"/>
      <c r="I42" s="267"/>
      <c r="J42" s="267"/>
      <c r="K42" s="267"/>
      <c r="L42" s="267"/>
    </row>
    <row r="43" spans="1:12" ht="17.100000000000001" hidden="1" customHeight="1">
      <c r="A43" s="267" t="s">
        <v>112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7"/>
      <c r="L43" s="267"/>
    </row>
    <row r="44" spans="1:12" ht="6" hidden="1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17.100000000000001" hidden="1" customHeight="1">
      <c r="A45" s="319" t="s">
        <v>50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</row>
    <row r="46" spans="1:12" ht="17.100000000000001" hidden="1" customHeight="1">
      <c r="A46" s="319" t="s">
        <v>113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</row>
    <row r="47" spans="1:12" ht="17.100000000000001" hidden="1" customHeight="1">
      <c r="A47" s="319" t="s">
        <v>114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</row>
    <row r="48" spans="1:12" ht="17.100000000000001" hidden="1" customHeight="1">
      <c r="A48" s="319" t="s">
        <v>115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  <c r="L48" s="319"/>
    </row>
    <row r="49" spans="1:12" ht="6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14.2" customHeight="1">
      <c r="A50" s="318" t="s">
        <v>117</v>
      </c>
      <c r="B50" s="318"/>
      <c r="C50" s="318"/>
      <c r="D50" s="318"/>
      <c r="E50" s="318"/>
      <c r="F50" s="318"/>
      <c r="G50" s="318"/>
      <c r="H50" s="318"/>
      <c r="I50" s="318"/>
      <c r="J50" s="318"/>
      <c r="K50" s="318"/>
      <c r="L50" s="318"/>
    </row>
    <row r="51" spans="1:12" ht="14.2" customHeight="1">
      <c r="A51" s="318" t="s">
        <v>118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</row>
    <row r="52" spans="1:12" ht="14.2" customHeight="1">
      <c r="A52" s="318" t="s">
        <v>119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</row>
    <row r="53" spans="1:12" ht="20.25" customHeight="1">
      <c r="A53" s="318" t="s">
        <v>264</v>
      </c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</row>
    <row r="54" spans="1:12" ht="6" customHeight="1" thickBo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21" customHeight="1" thickBot="1">
      <c r="A55" s="10" t="s">
        <v>18</v>
      </c>
      <c r="B55" s="11"/>
      <c r="C55" s="11"/>
      <c r="D55" s="12" t="s">
        <v>19</v>
      </c>
      <c r="E55" s="13"/>
      <c r="F55" s="13"/>
      <c r="G55" s="13"/>
      <c r="H55" s="13"/>
      <c r="I55" s="12" t="s">
        <v>20</v>
      </c>
      <c r="J55" s="11"/>
      <c r="K55" s="11"/>
      <c r="L55" s="14" t="s">
        <v>51</v>
      </c>
    </row>
    <row r="56" spans="1:12" ht="9" customHeight="1">
      <c r="A56" s="15"/>
      <c r="B56" s="4"/>
      <c r="C56" s="4"/>
      <c r="D56" s="15"/>
      <c r="E56" s="15"/>
      <c r="F56" s="15"/>
      <c r="G56" s="15"/>
      <c r="H56" s="15"/>
      <c r="I56" s="15"/>
      <c r="J56" s="4"/>
      <c r="K56" s="4"/>
      <c r="L56" s="15"/>
    </row>
    <row r="57" spans="1:12" ht="9" customHeight="1">
      <c r="A57" s="15"/>
      <c r="B57" s="4"/>
      <c r="C57" s="4"/>
      <c r="D57" s="15"/>
      <c r="E57" s="15"/>
      <c r="F57" s="15"/>
      <c r="G57" s="15"/>
      <c r="H57" s="15"/>
      <c r="I57" s="15"/>
      <c r="J57" s="4"/>
      <c r="K57" s="4"/>
      <c r="L57" s="15"/>
    </row>
  </sheetData>
  <mergeCells count="84">
    <mergeCell ref="D30:F30"/>
    <mergeCell ref="G30:I30"/>
    <mergeCell ref="J30:L30"/>
    <mergeCell ref="A31:C31"/>
    <mergeCell ref="D31:F31"/>
    <mergeCell ref="G31:I31"/>
    <mergeCell ref="J31:L31"/>
    <mergeCell ref="G15:H15"/>
    <mergeCell ref="A39:L39"/>
    <mergeCell ref="A52:L52"/>
    <mergeCell ref="A53:L53"/>
    <mergeCell ref="A45:L45"/>
    <mergeCell ref="A46:L46"/>
    <mergeCell ref="A47:L47"/>
    <mergeCell ref="A48:L48"/>
    <mergeCell ref="A50:L50"/>
    <mergeCell ref="A51:L51"/>
    <mergeCell ref="A41:L41"/>
    <mergeCell ref="A42:L42"/>
    <mergeCell ref="A43:L43"/>
    <mergeCell ref="A32:C32"/>
    <mergeCell ref="D32:F32"/>
    <mergeCell ref="G32:I32"/>
    <mergeCell ref="A15:B15"/>
    <mergeCell ref="A16:B16"/>
    <mergeCell ref="C16:D16"/>
    <mergeCell ref="C15:D15"/>
    <mergeCell ref="E15:F15"/>
    <mergeCell ref="I16:J16"/>
    <mergeCell ref="K16:L16"/>
    <mergeCell ref="A17:B17"/>
    <mergeCell ref="C17:D17"/>
    <mergeCell ref="E17:F17"/>
    <mergeCell ref="G17:H17"/>
    <mergeCell ref="I17:J17"/>
    <mergeCell ref="K17:L17"/>
    <mergeCell ref="C18:E18"/>
    <mergeCell ref="F18:G18"/>
    <mergeCell ref="I18:K18"/>
    <mergeCell ref="A12:L12"/>
    <mergeCell ref="A3:L3"/>
    <mergeCell ref="A5:L5"/>
    <mergeCell ref="A11:B11"/>
    <mergeCell ref="C11:F11"/>
    <mergeCell ref="A7:B7"/>
    <mergeCell ref="A8:B10"/>
    <mergeCell ref="D8:E8"/>
    <mergeCell ref="C9:D10"/>
    <mergeCell ref="E9:L10"/>
    <mergeCell ref="G11:H11"/>
    <mergeCell ref="A14:H14"/>
    <mergeCell ref="G16:H16"/>
    <mergeCell ref="A35:L35"/>
    <mergeCell ref="A33:L33"/>
    <mergeCell ref="A37:L37"/>
    <mergeCell ref="A38:L38"/>
    <mergeCell ref="A24:L24"/>
    <mergeCell ref="A34:L34"/>
    <mergeCell ref="A28:C28"/>
    <mergeCell ref="D28:F28"/>
    <mergeCell ref="G28:I28"/>
    <mergeCell ref="J28:L28"/>
    <mergeCell ref="A29:C29"/>
    <mergeCell ref="D29:F29"/>
    <mergeCell ref="G29:I29"/>
    <mergeCell ref="J29:L29"/>
    <mergeCell ref="A30:C30"/>
    <mergeCell ref="J32:L32"/>
    <mergeCell ref="J7:L7"/>
    <mergeCell ref="H7:I7"/>
    <mergeCell ref="C7:G7"/>
    <mergeCell ref="A25:L25"/>
    <mergeCell ref="A1:F1"/>
    <mergeCell ref="J1:K1"/>
    <mergeCell ref="H2:L2"/>
    <mergeCell ref="G1:H1"/>
    <mergeCell ref="A2:E2"/>
    <mergeCell ref="F2:G2"/>
    <mergeCell ref="A22:L22"/>
    <mergeCell ref="I11:L11"/>
    <mergeCell ref="I15:J15"/>
    <mergeCell ref="K15:L15"/>
    <mergeCell ref="E16:F16"/>
    <mergeCell ref="A18:B18"/>
  </mergeCells>
  <phoneticPr fontId="1"/>
  <pageMargins left="0.78740157480314965" right="0.59055118110236227" top="0.39370078740157483" bottom="0.39370078740157483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E3E-DD90-4C21-BF61-7C1122F766F9}">
  <dimension ref="A1:P5"/>
  <sheetViews>
    <sheetView zoomScale="70" zoomScaleNormal="70" workbookViewId="0">
      <selection activeCell="H16" sqref="H16"/>
    </sheetView>
  </sheetViews>
  <sheetFormatPr defaultRowHeight="13"/>
  <sheetData>
    <row r="1" spans="1:16" ht="27.95" customHeight="1">
      <c r="A1" s="159" t="s">
        <v>135</v>
      </c>
      <c r="B1" s="159"/>
      <c r="C1" s="159"/>
      <c r="D1" s="159"/>
      <c r="E1" s="159"/>
    </row>
    <row r="2" spans="1:16" s="142" customFormat="1" ht="21.75" customHeight="1">
      <c r="A2" s="324"/>
      <c r="B2" s="324" t="s">
        <v>129</v>
      </c>
      <c r="C2" s="326" t="str">
        <f>②注文集計一覧表!G4</f>
        <v>ダークピンク</v>
      </c>
      <c r="D2" s="327"/>
      <c r="E2" s="327"/>
      <c r="F2" s="327"/>
      <c r="G2" s="327"/>
      <c r="H2" s="328"/>
      <c r="I2" s="326" t="str">
        <f>②注文集計一覧表!$K$4</f>
        <v>ネイビーブルー</v>
      </c>
      <c r="J2" s="327"/>
      <c r="K2" s="327"/>
      <c r="L2" s="327"/>
      <c r="M2" s="327"/>
      <c r="N2" s="328"/>
      <c r="O2" s="141" t="s">
        <v>130</v>
      </c>
      <c r="P2" s="141" t="s">
        <v>130</v>
      </c>
    </row>
    <row r="3" spans="1:16" s="142" customFormat="1" ht="21.75" customHeight="1">
      <c r="A3" s="325"/>
      <c r="B3" s="325"/>
      <c r="C3" s="143" t="s">
        <v>62</v>
      </c>
      <c r="D3" s="144" t="s">
        <v>63</v>
      </c>
      <c r="E3" s="144" t="s">
        <v>64</v>
      </c>
      <c r="F3" s="144" t="s">
        <v>25</v>
      </c>
      <c r="G3" s="145" t="s">
        <v>131</v>
      </c>
      <c r="H3" s="146" t="s">
        <v>132</v>
      </c>
      <c r="I3" s="143" t="s">
        <v>62</v>
      </c>
      <c r="J3" s="144" t="s">
        <v>63</v>
      </c>
      <c r="K3" s="144" t="s">
        <v>64</v>
      </c>
      <c r="L3" s="144" t="s">
        <v>25</v>
      </c>
      <c r="M3" s="145" t="s">
        <v>131</v>
      </c>
      <c r="N3" s="146" t="s">
        <v>132</v>
      </c>
      <c r="O3" s="141" t="s">
        <v>133</v>
      </c>
      <c r="P3" s="141" t="s">
        <v>134</v>
      </c>
    </row>
    <row r="4" spans="1:16" s="142" customFormat="1" ht="9" customHeight="1">
      <c r="A4" s="141"/>
      <c r="B4" s="147"/>
      <c r="C4" s="148"/>
      <c r="D4" s="149"/>
      <c r="E4" s="150"/>
      <c r="F4" s="149"/>
      <c r="G4" s="151"/>
      <c r="H4" s="152"/>
      <c r="I4" s="153"/>
      <c r="J4" s="150"/>
      <c r="K4" s="149"/>
      <c r="L4" s="150"/>
      <c r="M4" s="151"/>
      <c r="N4" s="152"/>
      <c r="O4" s="154"/>
      <c r="P4" s="155"/>
    </row>
    <row r="5" spans="1:16" s="181" customFormat="1" ht="21.75" customHeight="1">
      <c r="A5" s="156"/>
      <c r="B5" s="156">
        <f>'③ヨネックス（ＦＡＸ用）'!$C$7</f>
        <v>0</v>
      </c>
      <c r="C5" s="157">
        <f>'③ヨネックス（ＦＡＸ用）'!$C$16</f>
        <v>0</v>
      </c>
      <c r="D5" s="158">
        <f>'③ヨネックス（ＦＡＸ用）'!$E$16</f>
        <v>0</v>
      </c>
      <c r="E5" s="158">
        <f>'③ヨネックス（ＦＡＸ用）'!$G$16</f>
        <v>0</v>
      </c>
      <c r="F5" s="158">
        <f>'③ヨネックス（ＦＡＸ用）'!$I$16</f>
        <v>0</v>
      </c>
      <c r="G5" s="177">
        <f>SUM(C5:F5)</f>
        <v>0</v>
      </c>
      <c r="H5" s="178">
        <f>SUM(G5*2600)</f>
        <v>0</v>
      </c>
      <c r="I5" s="157">
        <f>'③ヨネックス（ＦＡＸ用）'!$C$17</f>
        <v>0</v>
      </c>
      <c r="J5" s="158">
        <f>'③ヨネックス（ＦＡＸ用）'!$E$17</f>
        <v>0</v>
      </c>
      <c r="K5" s="158">
        <f>'③ヨネックス（ＦＡＸ用）'!$G$17</f>
        <v>0</v>
      </c>
      <c r="L5" s="158">
        <f>'③ヨネックス（ＦＡＸ用）'!$I$17</f>
        <v>0</v>
      </c>
      <c r="M5" s="177">
        <f>SUM(I5:L5)</f>
        <v>0</v>
      </c>
      <c r="N5" s="178">
        <f>SUM(M5*2600)</f>
        <v>0</v>
      </c>
      <c r="O5" s="179">
        <f>SUM(G5,M5)</f>
        <v>0</v>
      </c>
      <c r="P5" s="180">
        <f>SUM(H5,N5)</f>
        <v>0</v>
      </c>
    </row>
  </sheetData>
  <mergeCells count="4">
    <mergeCell ref="A2:A3"/>
    <mergeCell ref="B2:B3"/>
    <mergeCell ref="C2:H2"/>
    <mergeCell ref="I2:N2"/>
  </mergeCells>
  <phoneticPr fontId="37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42"/>
  <sheetViews>
    <sheetView topLeftCell="D19" zoomScale="70" zoomScaleNormal="70" workbookViewId="0">
      <selection activeCell="AC32" sqref="AC32"/>
    </sheetView>
  </sheetViews>
  <sheetFormatPr defaultColWidth="9" defaultRowHeight="13"/>
  <cols>
    <col min="1" max="27" width="3.3515625" style="54" customWidth="1"/>
    <col min="28" max="16384" width="9" style="54"/>
  </cols>
  <sheetData>
    <row r="2" spans="1:27" ht="25.35">
      <c r="B2" s="140"/>
      <c r="C2" s="140"/>
      <c r="D2" s="140"/>
      <c r="E2" s="140"/>
      <c r="F2" s="140"/>
      <c r="G2" s="140"/>
      <c r="H2" s="361" t="s">
        <v>1062</v>
      </c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</row>
    <row r="4" spans="1:27" ht="30">
      <c r="A4" s="391" t="s">
        <v>52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</row>
    <row r="5" spans="1:27" ht="6.7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36" customHeight="1">
      <c r="A6" s="397" t="s">
        <v>4</v>
      </c>
      <c r="B6" s="398"/>
      <c r="C6" s="398"/>
      <c r="D6" s="395">
        <f>①基本データ!$D$4</f>
        <v>0</v>
      </c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6"/>
    </row>
    <row r="7" spans="1:27" ht="36" customHeight="1">
      <c r="A7" s="364" t="s">
        <v>55</v>
      </c>
      <c r="B7" s="365"/>
      <c r="C7" s="366"/>
      <c r="D7" s="393">
        <f>①基本データ!$D$5</f>
        <v>0</v>
      </c>
      <c r="E7" s="394"/>
      <c r="F7" s="394"/>
      <c r="G7" s="394"/>
      <c r="H7" s="394"/>
      <c r="I7" s="394"/>
      <c r="J7" s="394"/>
      <c r="K7" s="394"/>
      <c r="L7" s="394"/>
      <c r="M7" s="394"/>
      <c r="N7" s="364" t="s">
        <v>106</v>
      </c>
      <c r="O7" s="365"/>
      <c r="P7" s="366"/>
      <c r="Q7" s="399"/>
      <c r="R7" s="400"/>
      <c r="S7" s="400"/>
      <c r="T7" s="194" t="s">
        <v>1061</v>
      </c>
      <c r="U7" s="392"/>
      <c r="V7" s="392"/>
      <c r="W7" s="132" t="s">
        <v>53</v>
      </c>
      <c r="X7" s="367"/>
      <c r="Y7" s="367"/>
      <c r="Z7" s="132" t="s">
        <v>54</v>
      </c>
      <c r="AA7" s="133"/>
    </row>
    <row r="8" spans="1:27" ht="25" customHeight="1">
      <c r="A8" s="368" t="s">
        <v>6</v>
      </c>
      <c r="B8" s="369"/>
      <c r="C8" s="370"/>
      <c r="D8" s="56" t="s">
        <v>56</v>
      </c>
      <c r="E8" s="386" t="e">
        <f>①基本データ!$E$6</f>
        <v>#N/A</v>
      </c>
      <c r="F8" s="386"/>
      <c r="G8" s="386"/>
      <c r="H8" s="386"/>
      <c r="I8" s="386"/>
      <c r="J8" s="386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8"/>
    </row>
    <row r="9" spans="1:27" ht="52.5" customHeight="1">
      <c r="A9" s="371"/>
      <c r="B9" s="372"/>
      <c r="C9" s="373"/>
      <c r="D9" s="387" t="s">
        <v>57</v>
      </c>
      <c r="E9" s="388"/>
      <c r="F9" s="388"/>
      <c r="G9" s="388"/>
      <c r="H9" s="389" t="e">
        <f>①基本データ!$F$7</f>
        <v>#N/A</v>
      </c>
      <c r="I9" s="389"/>
      <c r="J9" s="389"/>
      <c r="K9" s="389"/>
      <c r="L9" s="389"/>
      <c r="M9" s="389"/>
      <c r="N9" s="389"/>
      <c r="O9" s="389"/>
      <c r="P9" s="389"/>
      <c r="Q9" s="389"/>
      <c r="R9" s="389"/>
      <c r="S9" s="389"/>
      <c r="T9" s="389"/>
      <c r="U9" s="389"/>
      <c r="V9" s="389"/>
      <c r="W9" s="389"/>
      <c r="X9" s="389"/>
      <c r="Y9" s="389"/>
      <c r="Z9" s="389"/>
      <c r="AA9" s="390"/>
    </row>
    <row r="10" spans="1:27" ht="35.200000000000003" customHeight="1" thickBot="1">
      <c r="A10" s="385" t="s">
        <v>58</v>
      </c>
      <c r="B10" s="382"/>
      <c r="C10" s="383"/>
      <c r="D10" s="378" t="e">
        <f>①基本データ!$D$8</f>
        <v>#N/A</v>
      </c>
      <c r="E10" s="379"/>
      <c r="F10" s="379"/>
      <c r="G10" s="379"/>
      <c r="H10" s="379"/>
      <c r="I10" s="379"/>
      <c r="J10" s="379"/>
      <c r="K10" s="379"/>
      <c r="L10" s="379"/>
      <c r="M10" s="380"/>
      <c r="N10" s="381" t="s">
        <v>59</v>
      </c>
      <c r="O10" s="382"/>
      <c r="P10" s="383"/>
      <c r="Q10" s="378" t="e">
        <f>①基本データ!$D$9</f>
        <v>#N/A</v>
      </c>
      <c r="R10" s="379"/>
      <c r="S10" s="379"/>
      <c r="T10" s="379"/>
      <c r="U10" s="379"/>
      <c r="V10" s="379"/>
      <c r="W10" s="379"/>
      <c r="X10" s="379"/>
      <c r="Y10" s="379"/>
      <c r="Z10" s="379"/>
      <c r="AA10" s="384"/>
    </row>
    <row r="11" spans="1:27" ht="10" customHeight="1" thickBot="1">
      <c r="A11" s="59"/>
      <c r="B11" s="59"/>
      <c r="C11" s="59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9"/>
      <c r="O11" s="59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25" customHeight="1">
      <c r="A12" s="374" t="s">
        <v>60</v>
      </c>
      <c r="B12" s="375"/>
      <c r="C12" s="375"/>
      <c r="D12" s="362" t="s">
        <v>61</v>
      </c>
      <c r="E12" s="363"/>
      <c r="F12" s="363"/>
      <c r="G12" s="363"/>
      <c r="H12" s="363" t="s">
        <v>62</v>
      </c>
      <c r="I12" s="363"/>
      <c r="J12" s="363"/>
      <c r="K12" s="363"/>
      <c r="L12" s="363" t="s">
        <v>63</v>
      </c>
      <c r="M12" s="363"/>
      <c r="N12" s="363"/>
      <c r="O12" s="363"/>
      <c r="P12" s="363" t="s">
        <v>64</v>
      </c>
      <c r="Q12" s="363"/>
      <c r="R12" s="363"/>
      <c r="S12" s="363"/>
      <c r="T12" s="363" t="s">
        <v>65</v>
      </c>
      <c r="U12" s="363"/>
      <c r="V12" s="363"/>
      <c r="W12" s="363"/>
      <c r="X12" s="407" t="s">
        <v>13</v>
      </c>
      <c r="Y12" s="407"/>
      <c r="Z12" s="408"/>
      <c r="AA12" s="409"/>
    </row>
    <row r="13" spans="1:27" ht="21" customHeight="1">
      <c r="A13" s="376"/>
      <c r="B13" s="377"/>
      <c r="C13" s="377"/>
      <c r="D13" s="415" t="s">
        <v>66</v>
      </c>
      <c r="E13" s="337"/>
      <c r="F13" s="337"/>
      <c r="G13" s="341"/>
      <c r="H13" s="410" t="s">
        <v>67</v>
      </c>
      <c r="I13" s="337"/>
      <c r="J13" s="337"/>
      <c r="K13" s="341"/>
      <c r="L13" s="410" t="s">
        <v>68</v>
      </c>
      <c r="M13" s="337"/>
      <c r="N13" s="337"/>
      <c r="O13" s="341"/>
      <c r="P13" s="410" t="s">
        <v>69</v>
      </c>
      <c r="Q13" s="337"/>
      <c r="R13" s="337"/>
      <c r="S13" s="341"/>
      <c r="T13" s="410" t="s">
        <v>70</v>
      </c>
      <c r="U13" s="337"/>
      <c r="V13" s="337"/>
      <c r="W13" s="341"/>
      <c r="X13" s="411"/>
      <c r="Y13" s="412"/>
      <c r="Z13" s="412"/>
      <c r="AA13" s="413"/>
    </row>
    <row r="14" spans="1:27" ht="21" customHeight="1" thickBot="1">
      <c r="A14" s="376"/>
      <c r="B14" s="377"/>
      <c r="C14" s="377"/>
      <c r="D14" s="414" t="s">
        <v>71</v>
      </c>
      <c r="E14" s="405"/>
      <c r="F14" s="405"/>
      <c r="G14" s="406"/>
      <c r="H14" s="404" t="s">
        <v>72</v>
      </c>
      <c r="I14" s="405"/>
      <c r="J14" s="405"/>
      <c r="K14" s="406"/>
      <c r="L14" s="404" t="s">
        <v>73</v>
      </c>
      <c r="M14" s="405"/>
      <c r="N14" s="405"/>
      <c r="O14" s="406"/>
      <c r="P14" s="404" t="s">
        <v>74</v>
      </c>
      <c r="Q14" s="405"/>
      <c r="R14" s="405"/>
      <c r="S14" s="406"/>
      <c r="T14" s="404" t="s">
        <v>75</v>
      </c>
      <c r="U14" s="405"/>
      <c r="V14" s="405"/>
      <c r="W14" s="406"/>
      <c r="X14" s="401"/>
      <c r="Y14" s="402"/>
      <c r="Z14" s="402"/>
      <c r="AA14" s="403"/>
    </row>
    <row r="15" spans="1:27" ht="15" customHeight="1" thickTop="1">
      <c r="A15" s="349" t="s">
        <v>100</v>
      </c>
      <c r="B15" s="350"/>
      <c r="C15" s="351"/>
      <c r="D15" s="354">
        <f>②注文集計一覧表!$O$68</f>
        <v>0</v>
      </c>
      <c r="E15" s="346"/>
      <c r="F15" s="346"/>
      <c r="G15" s="343" t="s">
        <v>76</v>
      </c>
      <c r="H15" s="345">
        <f>②注文集計一覧表!$P$68</f>
        <v>0</v>
      </c>
      <c r="I15" s="346"/>
      <c r="J15" s="346"/>
      <c r="K15" s="343" t="s">
        <v>76</v>
      </c>
      <c r="L15" s="345">
        <f>②注文集計一覧表!$Q$68</f>
        <v>0</v>
      </c>
      <c r="M15" s="346"/>
      <c r="N15" s="346"/>
      <c r="O15" s="343" t="s">
        <v>76</v>
      </c>
      <c r="P15" s="345">
        <f>②注文集計一覧表!$R$68</f>
        <v>0</v>
      </c>
      <c r="Q15" s="346"/>
      <c r="R15" s="346"/>
      <c r="S15" s="343" t="s">
        <v>76</v>
      </c>
      <c r="T15" s="345">
        <f>②注文集計一覧表!$S$68</f>
        <v>0</v>
      </c>
      <c r="U15" s="346"/>
      <c r="V15" s="346"/>
      <c r="W15" s="343" t="s">
        <v>76</v>
      </c>
      <c r="X15" s="345">
        <f>SUM(D15,H15,L15,P15,T15)</f>
        <v>0</v>
      </c>
      <c r="Y15" s="346"/>
      <c r="Z15" s="346"/>
      <c r="AA15" s="331" t="s">
        <v>76</v>
      </c>
    </row>
    <row r="16" spans="1:27" ht="30" customHeight="1">
      <c r="A16" s="356" t="str">
        <f>②注文集計一覧表!$O$4</f>
        <v>ＭＩＸグレー</v>
      </c>
      <c r="B16" s="357"/>
      <c r="C16" s="358"/>
      <c r="D16" s="355"/>
      <c r="E16" s="348"/>
      <c r="F16" s="348"/>
      <c r="G16" s="344"/>
      <c r="H16" s="347"/>
      <c r="I16" s="348"/>
      <c r="J16" s="348"/>
      <c r="K16" s="344"/>
      <c r="L16" s="347"/>
      <c r="M16" s="348"/>
      <c r="N16" s="348"/>
      <c r="O16" s="344"/>
      <c r="P16" s="347"/>
      <c r="Q16" s="348"/>
      <c r="R16" s="348"/>
      <c r="S16" s="344"/>
      <c r="T16" s="347"/>
      <c r="U16" s="348"/>
      <c r="V16" s="348"/>
      <c r="W16" s="344"/>
      <c r="X16" s="347"/>
      <c r="Y16" s="348"/>
      <c r="Z16" s="348"/>
      <c r="AA16" s="332"/>
    </row>
    <row r="17" spans="1:28" ht="15" customHeight="1">
      <c r="A17" s="359" t="s">
        <v>101</v>
      </c>
      <c r="B17" s="337"/>
      <c r="C17" s="360"/>
      <c r="D17" s="333">
        <f>②注文集計一覧表!$T$68</f>
        <v>0</v>
      </c>
      <c r="E17" s="334"/>
      <c r="F17" s="334"/>
      <c r="G17" s="337" t="s">
        <v>76</v>
      </c>
      <c r="H17" s="339">
        <f>②注文集計一覧表!$U$68</f>
        <v>0</v>
      </c>
      <c r="I17" s="334"/>
      <c r="J17" s="334"/>
      <c r="K17" s="341" t="s">
        <v>76</v>
      </c>
      <c r="L17" s="334">
        <f>②注文集計一覧表!$V$68</f>
        <v>0</v>
      </c>
      <c r="M17" s="334"/>
      <c r="N17" s="334"/>
      <c r="O17" s="337" t="s">
        <v>76</v>
      </c>
      <c r="P17" s="339">
        <f>②注文集計一覧表!$W$68</f>
        <v>0</v>
      </c>
      <c r="Q17" s="334"/>
      <c r="R17" s="334"/>
      <c r="S17" s="341" t="s">
        <v>76</v>
      </c>
      <c r="T17" s="334">
        <f>②注文集計一覧表!$X$68</f>
        <v>0</v>
      </c>
      <c r="U17" s="334"/>
      <c r="V17" s="334"/>
      <c r="W17" s="341" t="s">
        <v>76</v>
      </c>
      <c r="X17" s="339">
        <f>SUM(D17,H17,L17,P17,T17)</f>
        <v>0</v>
      </c>
      <c r="Y17" s="334"/>
      <c r="Z17" s="334"/>
      <c r="AA17" s="329" t="s">
        <v>76</v>
      </c>
    </row>
    <row r="18" spans="1:28" ht="30" customHeight="1" thickBot="1">
      <c r="A18" s="352" t="str">
        <f>②注文集計一覧表!$T$4</f>
        <v>ＭＩＸパープル</v>
      </c>
      <c r="B18" s="338"/>
      <c r="C18" s="353"/>
      <c r="D18" s="335"/>
      <c r="E18" s="336"/>
      <c r="F18" s="336"/>
      <c r="G18" s="338"/>
      <c r="H18" s="340"/>
      <c r="I18" s="336"/>
      <c r="J18" s="336"/>
      <c r="K18" s="342"/>
      <c r="L18" s="336"/>
      <c r="M18" s="336"/>
      <c r="N18" s="336"/>
      <c r="O18" s="338"/>
      <c r="P18" s="340"/>
      <c r="Q18" s="336"/>
      <c r="R18" s="336"/>
      <c r="S18" s="342"/>
      <c r="T18" s="336"/>
      <c r="U18" s="336"/>
      <c r="V18" s="336"/>
      <c r="W18" s="342"/>
      <c r="X18" s="340"/>
      <c r="Y18" s="336"/>
      <c r="Z18" s="336"/>
      <c r="AA18" s="330"/>
    </row>
    <row r="19" spans="1:28" ht="45" customHeight="1" thickBot="1">
      <c r="A19" s="423" t="s">
        <v>77</v>
      </c>
      <c r="B19" s="424"/>
      <c r="C19" s="425"/>
      <c r="D19" s="421">
        <v>2500</v>
      </c>
      <c r="E19" s="422"/>
      <c r="F19" s="422"/>
      <c r="G19" s="422"/>
      <c r="H19" s="419" t="s">
        <v>78</v>
      </c>
      <c r="I19" s="419"/>
      <c r="J19" s="419"/>
      <c r="K19" s="336">
        <f>$X$19</f>
        <v>0</v>
      </c>
      <c r="L19" s="336"/>
      <c r="M19" s="336"/>
      <c r="N19" s="419" t="s">
        <v>79</v>
      </c>
      <c r="O19" s="419"/>
      <c r="P19" s="419"/>
      <c r="Q19" s="426">
        <f>SUM(D19*K19)</f>
        <v>0</v>
      </c>
      <c r="R19" s="426"/>
      <c r="S19" s="426"/>
      <c r="T19" s="426"/>
      <c r="U19" s="426"/>
      <c r="V19" s="419" t="s">
        <v>80</v>
      </c>
      <c r="W19" s="419"/>
      <c r="X19" s="340">
        <f>SUM(X15:Z17)</f>
        <v>0</v>
      </c>
      <c r="Y19" s="336"/>
      <c r="Z19" s="336"/>
      <c r="AA19" s="61" t="s">
        <v>81</v>
      </c>
    </row>
    <row r="20" spans="1:28" ht="10" customHeight="1">
      <c r="A20" s="62"/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4"/>
      <c r="Y20" s="64"/>
      <c r="Z20" s="64"/>
      <c r="AA20" s="64"/>
    </row>
    <row r="21" spans="1:28" ht="5.2" customHeight="1">
      <c r="A21" s="59"/>
      <c r="B21" s="59"/>
      <c r="C21" s="59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9"/>
      <c r="O21" s="59"/>
      <c r="P21" s="420" t="s">
        <v>82</v>
      </c>
      <c r="Q21" s="420"/>
      <c r="R21" s="420"/>
      <c r="S21" s="420"/>
      <c r="T21" s="420"/>
      <c r="U21" s="420"/>
      <c r="V21" s="420"/>
      <c r="W21" s="420"/>
      <c r="X21" s="420"/>
      <c r="Y21" s="420"/>
      <c r="Z21" s="420"/>
      <c r="AA21" s="420"/>
    </row>
    <row r="22" spans="1:28" ht="25" customHeight="1">
      <c r="A22" s="59"/>
      <c r="B22" s="59"/>
      <c r="C22" s="59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9"/>
      <c r="O22" s="59"/>
      <c r="P22" s="420"/>
      <c r="Q22" s="420"/>
      <c r="R22" s="420"/>
      <c r="S22" s="420"/>
      <c r="T22" s="420"/>
      <c r="U22" s="420"/>
      <c r="V22" s="420"/>
      <c r="W22" s="420"/>
      <c r="X22" s="420"/>
      <c r="Y22" s="420"/>
      <c r="Z22" s="420"/>
      <c r="AA22" s="420"/>
    </row>
    <row r="23" spans="1:28" ht="25" customHeight="1">
      <c r="A23" s="59"/>
      <c r="B23" s="59"/>
      <c r="C23" s="59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9"/>
      <c r="O23" s="59"/>
      <c r="P23" s="420"/>
      <c r="Q23" s="420"/>
      <c r="R23" s="420"/>
      <c r="S23" s="420"/>
      <c r="T23" s="420"/>
      <c r="U23" s="420"/>
      <c r="V23" s="420"/>
      <c r="W23" s="420"/>
      <c r="X23" s="420"/>
      <c r="Y23" s="420"/>
      <c r="Z23" s="420"/>
      <c r="AA23" s="420"/>
      <c r="AB23" s="65"/>
    </row>
    <row r="24" spans="1:28" ht="21" customHeight="1">
      <c r="A24" s="59"/>
      <c r="B24" s="59"/>
      <c r="C24" s="59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9"/>
      <c r="O24" s="59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65"/>
    </row>
    <row r="25" spans="1:28" ht="21" customHeight="1">
      <c r="A25" s="59"/>
      <c r="B25" s="59"/>
      <c r="C25" s="59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9"/>
      <c r="O25" s="59"/>
      <c r="P25" s="420" t="s">
        <v>83</v>
      </c>
      <c r="Q25" s="420"/>
      <c r="R25" s="420"/>
      <c r="S25" s="420"/>
      <c r="T25" s="420"/>
      <c r="U25" s="420"/>
      <c r="V25" s="420"/>
      <c r="W25" s="420"/>
      <c r="X25" s="420"/>
      <c r="Y25" s="420"/>
      <c r="Z25" s="420"/>
      <c r="AA25" s="420"/>
      <c r="AB25" s="65"/>
    </row>
    <row r="26" spans="1:28" ht="20.2" customHeight="1">
      <c r="A26" s="59"/>
      <c r="B26" s="59"/>
      <c r="C26" s="59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9"/>
      <c r="O26" s="59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0"/>
      <c r="AA26" s="420"/>
    </row>
    <row r="27" spans="1:28" ht="20.2" customHeight="1">
      <c r="A27" s="59"/>
      <c r="B27" s="59"/>
      <c r="C27" s="59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9"/>
      <c r="O27" s="59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</row>
    <row r="28" spans="1:28" ht="20.2" customHeight="1">
      <c r="A28" s="59"/>
      <c r="B28" s="59"/>
      <c r="C28" s="59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9"/>
      <c r="O28" s="59"/>
      <c r="P28" s="420" t="s">
        <v>102</v>
      </c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</row>
    <row r="29" spans="1:28" ht="20.2" customHeight="1">
      <c r="A29" s="59"/>
      <c r="B29" s="59"/>
      <c r="C29" s="59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9"/>
      <c r="O29" s="59"/>
      <c r="P29" s="420"/>
      <c r="Q29" s="420"/>
      <c r="R29" s="420"/>
      <c r="S29" s="420"/>
      <c r="T29" s="420"/>
      <c r="U29" s="420"/>
      <c r="V29" s="420"/>
      <c r="W29" s="420"/>
      <c r="X29" s="420"/>
      <c r="Y29" s="420"/>
      <c r="Z29" s="420"/>
      <c r="AA29" s="420"/>
    </row>
    <row r="30" spans="1:28" ht="20.2" customHeight="1">
      <c r="O30" s="57"/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</row>
    <row r="31" spans="1:28" ht="20.2" customHeight="1">
      <c r="A31" s="197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</row>
    <row r="32" spans="1:28" ht="20.2" customHeight="1">
      <c r="A32" s="197" t="s">
        <v>1079</v>
      </c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</row>
    <row r="33" spans="1:27" ht="22.5" customHeight="1">
      <c r="A33" s="416" t="s">
        <v>84</v>
      </c>
      <c r="B33" s="417"/>
      <c r="C33" s="417"/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</row>
    <row r="35" spans="1:27" ht="18.75" customHeight="1">
      <c r="A35" s="66" t="s">
        <v>85</v>
      </c>
      <c r="B35" s="66"/>
      <c r="C35" s="66"/>
      <c r="D35" s="66"/>
      <c r="E35" s="66"/>
      <c r="F35" s="66"/>
      <c r="G35" s="66"/>
      <c r="H35" s="66"/>
      <c r="I35" s="66" t="s">
        <v>103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spans="1:27" ht="18.75" customHeight="1">
      <c r="A36" s="66" t="s">
        <v>104</v>
      </c>
      <c r="B36" s="66"/>
      <c r="C36" s="66"/>
      <c r="D36" s="66"/>
      <c r="E36" s="66"/>
      <c r="F36" s="66"/>
      <c r="G36" s="66"/>
      <c r="H36" s="66"/>
      <c r="I36" s="66" t="s">
        <v>105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7" ht="27.7">
      <c r="A37" s="67" t="s">
        <v>86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8"/>
      <c r="M37" s="69"/>
      <c r="N37" s="69"/>
      <c r="O37" s="69"/>
      <c r="P37" s="69"/>
      <c r="Q37" s="69"/>
      <c r="R37" s="69"/>
      <c r="S37" s="69"/>
      <c r="T37" s="66"/>
      <c r="U37" s="66"/>
      <c r="V37" s="66"/>
      <c r="W37" s="66"/>
      <c r="X37" s="66"/>
      <c r="Y37" s="66"/>
      <c r="Z37" s="66"/>
      <c r="AA37" s="66"/>
    </row>
    <row r="38" spans="1:27" ht="1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spans="1:27" ht="1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1" spans="1:27">
      <c r="A41" s="418"/>
      <c r="B41" s="418"/>
      <c r="C41" s="418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</row>
    <row r="42" spans="1:27">
      <c r="A42" s="418"/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</row>
  </sheetData>
  <mergeCells count="78">
    <mergeCell ref="A33:AA33"/>
    <mergeCell ref="A41:AA42"/>
    <mergeCell ref="V19:W19"/>
    <mergeCell ref="X19:Z19"/>
    <mergeCell ref="P28:AA31"/>
    <mergeCell ref="P25:AA27"/>
    <mergeCell ref="P21:AA24"/>
    <mergeCell ref="D19:G19"/>
    <mergeCell ref="H19:J19"/>
    <mergeCell ref="K19:M19"/>
    <mergeCell ref="A19:C19"/>
    <mergeCell ref="N19:P19"/>
    <mergeCell ref="Q19:U19"/>
    <mergeCell ref="D14:G14"/>
    <mergeCell ref="H14:K14"/>
    <mergeCell ref="L14:O14"/>
    <mergeCell ref="P14:S14"/>
    <mergeCell ref="D13:G13"/>
    <mergeCell ref="H13:K13"/>
    <mergeCell ref="L13:O13"/>
    <mergeCell ref="P13:S13"/>
    <mergeCell ref="L12:O12"/>
    <mergeCell ref="X14:AA14"/>
    <mergeCell ref="T14:W14"/>
    <mergeCell ref="P12:S12"/>
    <mergeCell ref="X12:AA12"/>
    <mergeCell ref="T13:W13"/>
    <mergeCell ref="X13:AA13"/>
    <mergeCell ref="A4:AA4"/>
    <mergeCell ref="N7:P7"/>
    <mergeCell ref="U7:V7"/>
    <mergeCell ref="D7:M7"/>
    <mergeCell ref="D6:AA6"/>
    <mergeCell ref="A6:C6"/>
    <mergeCell ref="Q7:S7"/>
    <mergeCell ref="H2:AA2"/>
    <mergeCell ref="D12:G12"/>
    <mergeCell ref="T15:V16"/>
    <mergeCell ref="A7:C7"/>
    <mergeCell ref="T12:W12"/>
    <mergeCell ref="X7:Y7"/>
    <mergeCell ref="H12:K12"/>
    <mergeCell ref="A8:C9"/>
    <mergeCell ref="A12:C14"/>
    <mergeCell ref="D10:M10"/>
    <mergeCell ref="N10:P10"/>
    <mergeCell ref="Q10:AA10"/>
    <mergeCell ref="A10:C10"/>
    <mergeCell ref="E8:J8"/>
    <mergeCell ref="D9:G9"/>
    <mergeCell ref="H9:AA9"/>
    <mergeCell ref="A15:C15"/>
    <mergeCell ref="X17:Z18"/>
    <mergeCell ref="A18:C18"/>
    <mergeCell ref="G15:G16"/>
    <mergeCell ref="D15:F16"/>
    <mergeCell ref="H15:J16"/>
    <mergeCell ref="A16:C16"/>
    <mergeCell ref="A17:C17"/>
    <mergeCell ref="K15:K16"/>
    <mergeCell ref="L15:N16"/>
    <mergeCell ref="W17:W18"/>
    <mergeCell ref="AA17:AA18"/>
    <mergeCell ref="AA15:AA16"/>
    <mergeCell ref="D17:F18"/>
    <mergeCell ref="G17:G18"/>
    <mergeCell ref="H17:J18"/>
    <mergeCell ref="K17:K18"/>
    <mergeCell ref="L17:N18"/>
    <mergeCell ref="O17:O18"/>
    <mergeCell ref="P17:R18"/>
    <mergeCell ref="S17:S18"/>
    <mergeCell ref="T17:V18"/>
    <mergeCell ref="O15:O16"/>
    <mergeCell ref="P15:R16"/>
    <mergeCell ref="S15:S16"/>
    <mergeCell ref="W15:W16"/>
    <mergeCell ref="X15:Z16"/>
  </mergeCells>
  <phoneticPr fontId="13"/>
  <pageMargins left="0.59055118110236227" right="0.39370078740157483" top="0.19685039370078741" bottom="0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CA2AE-1B16-4816-BD5F-5598F4A3E606}">
  <dimension ref="A1"/>
  <sheetViews>
    <sheetView workbookViewId="0">
      <selection activeCell="L24" sqref="L24"/>
    </sheetView>
  </sheetViews>
  <sheetFormatPr defaultRowHeight="13"/>
  <sheetData/>
  <phoneticPr fontId="37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A195-15F7-4CF7-93DB-C1281EC0530B}">
  <dimension ref="A1"/>
  <sheetViews>
    <sheetView workbookViewId="0"/>
  </sheetViews>
  <sheetFormatPr defaultRowHeight="13"/>
  <sheetData/>
  <phoneticPr fontId="3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①基本データ</vt:lpstr>
      <vt:lpstr>②注文集計一覧表</vt:lpstr>
      <vt:lpstr>③ヨネックス（ＦＡＸ用）</vt:lpstr>
      <vt:lpstr>地区担当者用ヨネックスデータ</vt:lpstr>
      <vt:lpstr>④薫風（ＦＡＸ用）</vt:lpstr>
      <vt:lpstr>Sheet1</vt:lpstr>
      <vt:lpstr>Sheet2</vt:lpstr>
      <vt:lpstr>'③ヨネックス（ＦＡＸ用）'!Print_Area</vt:lpstr>
      <vt:lpstr>'④薫風（ＦＡＸ用）'!Print_Area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fuyuzo</dc:creator>
  <cp:lastModifiedBy>関根冬藏</cp:lastModifiedBy>
  <cp:lastPrinted>2021-09-11T05:45:56Z</cp:lastPrinted>
  <dcterms:created xsi:type="dcterms:W3CDTF">2012-05-01T22:19:23Z</dcterms:created>
  <dcterms:modified xsi:type="dcterms:W3CDTF">2021-12-03T00:26:58Z</dcterms:modified>
</cp:coreProperties>
</file>